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"/>
    </mc:Choice>
  </mc:AlternateContent>
  <xr:revisionPtr revIDLastSave="0" documentId="13_ncr:1_{2E037FF3-DFAC-409F-945F-BABFBE05F199}" xr6:coauthVersionLast="36" xr6:coauthVersionMax="36" xr10:uidLastSave="{00000000-0000-0000-0000-000000000000}"/>
  <bookViews>
    <workbookView xWindow="0" yWindow="0" windowWidth="28800" windowHeight="11775" xr2:uid="{80318D04-35CD-4ECB-AE46-49E8019683A1}"/>
  </bookViews>
  <sheets>
    <sheet name="Combined " sheetId="1" r:id="rId1"/>
  </sheets>
  <definedNames>
    <definedName name="_xlnm.Print_Titles" localSheetId="0">'Combined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9" i="1" l="1"/>
  <c r="D22" i="1" l="1"/>
  <c r="J178" i="1"/>
  <c r="D173" i="1" l="1"/>
  <c r="D171" i="1" l="1"/>
  <c r="D167" i="1"/>
  <c r="D163" i="1"/>
  <c r="D142" i="1"/>
  <c r="D134" i="1"/>
  <c r="D126" i="1"/>
  <c r="D110" i="1"/>
  <c r="D102" i="1"/>
  <c r="D86" i="1"/>
  <c r="D78" i="1"/>
  <c r="D70" i="1"/>
  <c r="D62" i="1"/>
  <c r="D46" i="1"/>
  <c r="D38" i="1"/>
  <c r="D30" i="1"/>
  <c r="J190" i="1" l="1"/>
  <c r="F149" i="1"/>
  <c r="J183" i="1"/>
  <c r="J182" i="1"/>
  <c r="J181" i="1"/>
  <c r="J176" i="1"/>
  <c r="J170" i="1"/>
  <c r="J166" i="1"/>
  <c r="J167" i="1" s="1"/>
  <c r="J162" i="1"/>
  <c r="J158" i="1"/>
  <c r="J154" i="1"/>
  <c r="J153" i="1"/>
  <c r="J152" i="1"/>
  <c r="J148" i="1"/>
  <c r="J145" i="1"/>
  <c r="J141" i="1"/>
  <c r="J140" i="1"/>
  <c r="J139" i="1"/>
  <c r="J138" i="1"/>
  <c r="J137" i="1"/>
  <c r="J133" i="1"/>
  <c r="J132" i="1"/>
  <c r="J131" i="1"/>
  <c r="J130" i="1"/>
  <c r="J129" i="1"/>
  <c r="J123" i="1"/>
  <c r="J122" i="1"/>
  <c r="J121" i="1"/>
  <c r="J109" i="1"/>
  <c r="J108" i="1"/>
  <c r="J107" i="1"/>
  <c r="J106" i="1"/>
  <c r="J105" i="1"/>
  <c r="J101" i="1"/>
  <c r="J100" i="1"/>
  <c r="J99" i="1"/>
  <c r="J98" i="1"/>
  <c r="J97" i="1"/>
  <c r="J102" i="1" s="1"/>
  <c r="J93" i="1"/>
  <c r="J92" i="1"/>
  <c r="J91" i="1"/>
  <c r="J90" i="1"/>
  <c r="J85" i="1"/>
  <c r="J84" i="1"/>
  <c r="J83" i="1"/>
  <c r="J82" i="1"/>
  <c r="J81" i="1"/>
  <c r="J77" i="1"/>
  <c r="J76" i="1"/>
  <c r="J75" i="1"/>
  <c r="J74" i="1"/>
  <c r="J73" i="1"/>
  <c r="J69" i="1"/>
  <c r="J68" i="1"/>
  <c r="J67" i="1"/>
  <c r="J66" i="1"/>
  <c r="J65" i="1"/>
  <c r="J61" i="1"/>
  <c r="J60" i="1"/>
  <c r="J59" i="1"/>
  <c r="J58" i="1"/>
  <c r="J57" i="1"/>
  <c r="J45" i="1"/>
  <c r="J44" i="1"/>
  <c r="J43" i="1"/>
  <c r="J42" i="1"/>
  <c r="J41" i="1"/>
  <c r="J37" i="1"/>
  <c r="J36" i="1"/>
  <c r="J35" i="1"/>
  <c r="J34" i="1"/>
  <c r="J33" i="1"/>
  <c r="J29" i="1"/>
  <c r="J28" i="1"/>
  <c r="J27" i="1"/>
  <c r="J26" i="1"/>
  <c r="J25" i="1"/>
  <c r="J142" i="1" l="1"/>
  <c r="J78" i="1"/>
  <c r="J38" i="1"/>
  <c r="J110" i="1"/>
  <c r="J86" i="1"/>
  <c r="J70" i="1"/>
  <c r="J134" i="1"/>
  <c r="J124" i="1"/>
  <c r="J46" i="1"/>
  <c r="J62" i="1"/>
  <c r="J30" i="1"/>
  <c r="J12" i="1"/>
  <c r="J11" i="1"/>
  <c r="J10" i="1"/>
  <c r="H94" i="1"/>
  <c r="D185" i="1"/>
  <c r="D14" i="1"/>
  <c r="J125" i="1" l="1"/>
  <c r="J126" i="1" s="1"/>
  <c r="F185" i="1"/>
  <c r="H185" i="1"/>
  <c r="J171" i="1"/>
  <c r="J159" i="1"/>
  <c r="F173" i="1"/>
  <c r="F178" i="1" s="1"/>
  <c r="H14" i="1"/>
  <c r="F14" i="1"/>
  <c r="J14" i="1" l="1"/>
  <c r="J185" i="1"/>
  <c r="J155" i="1"/>
  <c r="F188" i="1"/>
  <c r="J163" i="1"/>
  <c r="H173" i="1" l="1"/>
  <c r="F192" i="1"/>
  <c r="H178" i="1" l="1"/>
  <c r="H188" i="1" s="1"/>
  <c r="H192" i="1" s="1"/>
  <c r="J20" i="1" l="1"/>
  <c r="J18" i="1"/>
  <c r="J21" i="1"/>
  <c r="J17" i="1"/>
  <c r="J19" i="1"/>
  <c r="J22" i="1" l="1"/>
  <c r="J51" i="1"/>
  <c r="J52" i="1"/>
  <c r="J50" i="1"/>
  <c r="J53" i="1"/>
  <c r="J49" i="1"/>
  <c r="J54" i="1" s="1"/>
  <c r="D54" i="1"/>
  <c r="J89" i="1"/>
  <c r="J94" i="1" s="1"/>
  <c r="D94" i="1"/>
  <c r="J115" i="1"/>
  <c r="J116" i="1"/>
  <c r="J114" i="1"/>
  <c r="J117" i="1"/>
  <c r="J113" i="1"/>
  <c r="D118" i="1"/>
  <c r="J118" i="1" l="1"/>
  <c r="J147" i="1"/>
  <c r="J146" i="1"/>
  <c r="D149" i="1"/>
  <c r="D178" i="1"/>
  <c r="D188" i="1" l="1"/>
  <c r="D192" i="1" s="1"/>
  <c r="J192" i="1" s="1"/>
  <c r="J149" i="1"/>
  <c r="J173" i="1" s="1"/>
  <c r="J188" i="1" s="1"/>
</calcChain>
</file>

<file path=xl/sharedStrings.xml><?xml version="1.0" encoding="utf-8"?>
<sst xmlns="http://schemas.openxmlformats.org/spreadsheetml/2006/main" count="169" uniqueCount="81">
  <si>
    <t>Plano Independent School District</t>
  </si>
  <si>
    <t>General Fund</t>
  </si>
  <si>
    <t>Proposed</t>
  </si>
  <si>
    <t>Budget</t>
  </si>
  <si>
    <t>Revenues:</t>
  </si>
  <si>
    <t>Local Sources</t>
  </si>
  <si>
    <t>State Sources</t>
  </si>
  <si>
    <t>Federal Sources</t>
  </si>
  <si>
    <t xml:space="preserve"> </t>
  </si>
  <si>
    <t>TOTAL REVENUES</t>
  </si>
  <si>
    <t>Expenditures:</t>
  </si>
  <si>
    <t>Function 11 - Instruction</t>
  </si>
  <si>
    <t>Payroll</t>
  </si>
  <si>
    <t>Contracted Services</t>
  </si>
  <si>
    <t>Supplies &amp; Materials</t>
  </si>
  <si>
    <t>Other Operating</t>
  </si>
  <si>
    <t>Capital Outlay</t>
  </si>
  <si>
    <t>Total 11 - Instruction</t>
  </si>
  <si>
    <t>Function 12 - Instr. Resources &amp; Media</t>
  </si>
  <si>
    <t>Total 12 - Instr. Resources &amp; Media</t>
  </si>
  <si>
    <t>Function 13 - Curriculum/Instructional Staff Dev.</t>
  </si>
  <si>
    <t>Total 13 - Curr. / Instr. Staff Dev.</t>
  </si>
  <si>
    <t>Function 21 - Instructional Leadership</t>
  </si>
  <si>
    <t>Total 21 - Instructional Leadership</t>
  </si>
  <si>
    <t>Function 23 - School Leadership</t>
  </si>
  <si>
    <t>Total 23 - School Leadership</t>
  </si>
  <si>
    <t>Function 31 - Guidance &amp; Counseling</t>
  </si>
  <si>
    <t>Total 31 - Guidance &amp; Counseling</t>
  </si>
  <si>
    <t>Function 32 - Social Work Services</t>
  </si>
  <si>
    <t>Total 32 - Social Work Services</t>
  </si>
  <si>
    <t>Function 33 - Health Services</t>
  </si>
  <si>
    <t>Total 33 - Health Services</t>
  </si>
  <si>
    <t>Function 34 - Transportation</t>
  </si>
  <si>
    <t>Total 34 - Transportation</t>
  </si>
  <si>
    <t>Function 35 - Food Service</t>
  </si>
  <si>
    <t>Total 35 - Food Service</t>
  </si>
  <si>
    <t>Function 36 - Cocurricular/Extracurricular Activities</t>
  </si>
  <si>
    <t>Total 36 - Cocurricular/Extracurricular Activities</t>
  </si>
  <si>
    <t>Function 41 - General Administration</t>
  </si>
  <si>
    <t>Total 41 - General Administration</t>
  </si>
  <si>
    <t>Function 51 - Maintenance &amp; Operations</t>
  </si>
  <si>
    <t>Total 51 - Maintenance &amp; Operations</t>
  </si>
  <si>
    <t>Function 52 - Security Services</t>
  </si>
  <si>
    <t>Total 52 - Security Services</t>
  </si>
  <si>
    <t>Function 53 - Data Processing</t>
  </si>
  <si>
    <t>Total 53 - Data Processing</t>
  </si>
  <si>
    <t>Function 61 - Community Services</t>
  </si>
  <si>
    <t>Total 61 - Community Services</t>
  </si>
  <si>
    <t>Function 71 - Debt Service</t>
  </si>
  <si>
    <t>Debt Service</t>
  </si>
  <si>
    <t>Total 71 - Debt Service</t>
  </si>
  <si>
    <t>Function 81 - Capital Improvements</t>
  </si>
  <si>
    <t>Total 81 - Capital Improvements</t>
  </si>
  <si>
    <t>Function 92 - Incremental Costs</t>
  </si>
  <si>
    <t>Total 92 - Incremental Costs</t>
  </si>
  <si>
    <t xml:space="preserve">Function 93 - Payments to Fiscal Agent </t>
  </si>
  <si>
    <t>Total 93 - Payments to Fiscal Agent</t>
  </si>
  <si>
    <t>Function 95 - Payments to JJAEP</t>
  </si>
  <si>
    <t>Total 95 - Payments to JJAEP</t>
  </si>
  <si>
    <t>Function 99 - Other Intergovernmental Charges</t>
  </si>
  <si>
    <t>Total 99 - Other Intergovernmental Charges</t>
  </si>
  <si>
    <t>TOTAL OPERATING EXPENDITURES</t>
  </si>
  <si>
    <t>Function 91 - Intergovernmental Charges</t>
  </si>
  <si>
    <t>Chapter 41 - Recapture</t>
  </si>
  <si>
    <t>TOTAL ALL EXPENDITURES</t>
  </si>
  <si>
    <t>Other Financing Sources/Uses</t>
  </si>
  <si>
    <t>Other Sources</t>
  </si>
  <si>
    <t>Operating Transfers In</t>
  </si>
  <si>
    <t>Operating Transfers (Out)</t>
  </si>
  <si>
    <t>Total Other Financing Sources/Uses</t>
  </si>
  <si>
    <t xml:space="preserve">Excess/(Deficiency) of </t>
  </si>
  <si>
    <t xml:space="preserve">   Revenues vs. Expenditures </t>
  </si>
  <si>
    <t>Beginning Fund Balance</t>
  </si>
  <si>
    <t>Ending Fund Balance</t>
  </si>
  <si>
    <t>General Fund, Debt Service Fund, Food Service Funds</t>
  </si>
  <si>
    <t xml:space="preserve">Food Service </t>
  </si>
  <si>
    <t>Totals</t>
  </si>
  <si>
    <t>Debt - Principal</t>
  </si>
  <si>
    <t>Debt - Interest</t>
  </si>
  <si>
    <t>Debt - Fees</t>
  </si>
  <si>
    <t>Combined Budget Summary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</si>
</sst>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sz val="12"/>
      <color rgb="FFFF000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sz val="11"/>
      <color indexed="8"/>
      <name val="Calibri"/>
      <family val="2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11">
    <xf numFmtId="0" fontId="0" fillId="0" borderId="0" xfId="0"/>
    <xf numFmtId="0" fontId="1" fillId="2" borderId="0" xfId="0" applyFont="1" applyFill="1" applyAlignment="1"/>
    <xf numFmtId="0" fontId="2" fillId="0" borderId="0" xfId="0" applyNumberFormat="1" applyFont="1" applyAlignment="1">
      <alignment horizontal="center"/>
    </xf>
    <xf numFmtId="0" fontId="1" fillId="3" borderId="0" xfId="0" applyFont="1" applyFill="1" applyAlignment="1"/>
    <xf numFmtId="0" fontId="1" fillId="0" borderId="0" xfId="0" applyFont="1" applyAlignment="1"/>
    <xf numFmtId="0" fontId="3" fillId="0" borderId="0" xfId="0" applyNumberFormat="1" applyFont="1" applyAlignment="1">
      <alignment horizontal="center"/>
    </xf>
    <xf numFmtId="0" fontId="1" fillId="2" borderId="0" xfId="0" applyNumberFormat="1" applyFont="1" applyFill="1" applyAlignment="1">
      <alignment horizontal="centerContinuous"/>
    </xf>
    <xf numFmtId="0" fontId="4" fillId="2" borderId="0" xfId="0" applyNumberFormat="1" applyFont="1" applyFill="1" applyBorder="1" applyAlignment="1">
      <alignment horizontal="center" vertical="top"/>
    </xf>
    <xf numFmtId="0" fontId="1" fillId="2" borderId="0" xfId="0" applyNumberFormat="1" applyFont="1" applyFill="1" applyBorder="1" applyAlignment="1">
      <alignment horizontal="centerContinuous"/>
    </xf>
    <xf numFmtId="0" fontId="1" fillId="0" borderId="0" xfId="0" applyNumberFormat="1" applyFont="1" applyAlignment="1">
      <alignment horizontal="centerContinuous"/>
    </xf>
    <xf numFmtId="0" fontId="1" fillId="2" borderId="0" xfId="0" applyNumberFormat="1" applyFont="1" applyFill="1"/>
    <xf numFmtId="0" fontId="5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/>
    <xf numFmtId="0" fontId="5" fillId="0" borderId="0" xfId="0" applyNumberFormat="1" applyFont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15" fontId="5" fillId="2" borderId="0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15" fontId="5" fillId="2" borderId="1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Border="1" applyAlignment="1"/>
    <xf numFmtId="0" fontId="1" fillId="0" borderId="0" xfId="0" applyNumberFormat="1" applyFont="1"/>
    <xf numFmtId="0" fontId="1" fillId="2" borderId="0" xfId="0" applyFont="1" applyFill="1"/>
    <xf numFmtId="0" fontId="6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0" xfId="0" applyFont="1"/>
    <xf numFmtId="164" fontId="1" fillId="2" borderId="0" xfId="2" applyNumberFormat="1" applyFont="1" applyFill="1" applyAlignment="1"/>
    <xf numFmtId="164" fontId="1" fillId="2" borderId="0" xfId="2" applyNumberFormat="1" applyFont="1" applyFill="1" applyBorder="1" applyAlignment="1"/>
    <xf numFmtId="164" fontId="1" fillId="0" borderId="0" xfId="2" applyNumberFormat="1" applyFont="1" applyAlignment="1"/>
    <xf numFmtId="165" fontId="1" fillId="2" borderId="0" xfId="1" applyNumberFormat="1" applyFont="1" applyFill="1" applyAlignment="1"/>
    <xf numFmtId="165" fontId="1" fillId="2" borderId="0" xfId="1" applyNumberFormat="1" applyFont="1" applyFill="1" applyBorder="1" applyAlignment="1"/>
    <xf numFmtId="165" fontId="1" fillId="2" borderId="0" xfId="1" applyNumberFormat="1" applyFont="1" applyFill="1"/>
    <xf numFmtId="165" fontId="1" fillId="0" borderId="0" xfId="1" applyNumberFormat="1" applyFont="1"/>
    <xf numFmtId="165" fontId="1" fillId="2" borderId="0" xfId="1" applyNumberFormat="1" applyFont="1" applyFill="1" applyBorder="1"/>
    <xf numFmtId="165" fontId="1" fillId="0" borderId="0" xfId="1" applyNumberFormat="1" applyFont="1" applyBorder="1"/>
    <xf numFmtId="0" fontId="5" fillId="2" borderId="0" xfId="0" applyNumberFormat="1" applyFont="1" applyFill="1" applyAlignment="1"/>
    <xf numFmtId="3" fontId="1" fillId="2" borderId="0" xfId="0" applyNumberFormat="1" applyFont="1" applyFill="1" applyBorder="1" applyAlignment="1"/>
    <xf numFmtId="3" fontId="1" fillId="0" borderId="0" xfId="0" applyNumberFormat="1" applyFont="1" applyBorder="1" applyAlignment="1"/>
    <xf numFmtId="0" fontId="5" fillId="2" borderId="2" xfId="0" applyNumberFormat="1" applyFont="1" applyFill="1" applyBorder="1" applyAlignment="1">
      <alignment horizontal="center"/>
    </xf>
    <xf numFmtId="164" fontId="1" fillId="2" borderId="3" xfId="2" applyNumberFormat="1" applyFont="1" applyFill="1" applyBorder="1" applyAlignment="1"/>
    <xf numFmtId="3" fontId="1" fillId="2" borderId="3" xfId="0" applyNumberFormat="1" applyFont="1" applyFill="1" applyBorder="1" applyAlignment="1"/>
    <xf numFmtId="164" fontId="1" fillId="2" borderId="4" xfId="2" applyNumberFormat="1" applyFont="1" applyFill="1" applyBorder="1" applyAlignment="1"/>
    <xf numFmtId="164" fontId="1" fillId="0" borderId="0" xfId="2" applyNumberFormat="1" applyFont="1" applyBorder="1" applyAlignment="1"/>
    <xf numFmtId="0" fontId="5" fillId="2" borderId="0" xfId="0" applyNumberFormat="1" applyFont="1" applyFill="1" applyAlignment="1">
      <alignment horizontal="left"/>
    </xf>
    <xf numFmtId="10" fontId="5" fillId="2" borderId="0" xfId="0" applyNumberFormat="1" applyFont="1" applyFill="1" applyAlignment="1"/>
    <xf numFmtId="164" fontId="1" fillId="2" borderId="0" xfId="2" applyNumberFormat="1" applyFont="1" applyFill="1"/>
    <xf numFmtId="164" fontId="1" fillId="0" borderId="0" xfId="2" applyNumberFormat="1" applyFont="1"/>
    <xf numFmtId="165" fontId="1" fillId="0" borderId="0" xfId="1" applyNumberFormat="1" applyFont="1" applyAlignment="1"/>
    <xf numFmtId="164" fontId="1" fillId="2" borderId="5" xfId="2" applyNumberFormat="1" applyFont="1" applyFill="1" applyBorder="1" applyAlignment="1"/>
    <xf numFmtId="164" fontId="1" fillId="2" borderId="0" xfId="2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>
      <alignment horizontal="right"/>
    </xf>
    <xf numFmtId="10" fontId="1" fillId="2" borderId="0" xfId="0" applyNumberFormat="1" applyFont="1" applyFill="1"/>
    <xf numFmtId="10" fontId="1" fillId="0" borderId="0" xfId="0" applyNumberFormat="1" applyFont="1"/>
    <xf numFmtId="38" fontId="1" fillId="2" borderId="0" xfId="0" applyNumberFormat="1" applyFont="1" applyFill="1" applyAlignment="1"/>
    <xf numFmtId="43" fontId="1" fillId="2" borderId="0" xfId="1" applyFont="1" applyFill="1" applyBorder="1" applyAlignment="1"/>
    <xf numFmtId="43" fontId="1" fillId="0" borderId="0" xfId="1" applyFont="1"/>
    <xf numFmtId="165" fontId="1" fillId="2" borderId="0" xfId="1" applyNumberFormat="1" applyFont="1" applyFill="1" applyAlignment="1">
      <alignment horizontal="right"/>
    </xf>
    <xf numFmtId="164" fontId="1" fillId="2" borderId="0" xfId="2" applyNumberFormat="1" applyFont="1" applyFill="1" applyBorder="1"/>
    <xf numFmtId="0" fontId="1" fillId="2" borderId="0" xfId="0" applyFont="1" applyFill="1" applyBorder="1"/>
    <xf numFmtId="6" fontId="1" fillId="2" borderId="0" xfId="0" applyNumberFormat="1" applyFont="1" applyFill="1" applyAlignment="1"/>
    <xf numFmtId="6" fontId="1" fillId="2" borderId="0" xfId="0" applyNumberFormat="1" applyFont="1" applyFill="1" applyBorder="1" applyAlignment="1"/>
    <xf numFmtId="6" fontId="1" fillId="0" borderId="0" xfId="0" applyNumberFormat="1" applyFont="1" applyBorder="1" applyAlignment="1"/>
    <xf numFmtId="37" fontId="1" fillId="0" borderId="0" xfId="0" applyNumberFormat="1" applyFont="1"/>
    <xf numFmtId="43" fontId="1" fillId="2" borderId="0" xfId="1" applyFont="1" applyFill="1" applyBorder="1"/>
    <xf numFmtId="43" fontId="1" fillId="0" borderId="0" xfId="1" applyFont="1" applyAlignment="1"/>
    <xf numFmtId="165" fontId="1" fillId="0" borderId="0" xfId="1" applyNumberFormat="1" applyFont="1" applyAlignment="1">
      <alignment horizontal="right"/>
    </xf>
    <xf numFmtId="43" fontId="1" fillId="2" borderId="0" xfId="1" applyFont="1" applyFill="1" applyAlignment="1">
      <alignment horizontal="right"/>
    </xf>
    <xf numFmtId="165" fontId="1" fillId="2" borderId="0" xfId="0" applyNumberFormat="1" applyFont="1" applyFill="1" applyBorder="1"/>
    <xf numFmtId="164" fontId="1" fillId="2" borderId="6" xfId="2" applyNumberFormat="1" applyFont="1" applyFill="1" applyBorder="1" applyAlignment="1"/>
    <xf numFmtId="165" fontId="1" fillId="0" borderId="0" xfId="1" applyNumberFormat="1" applyFont="1" applyBorder="1" applyAlignment="1"/>
    <xf numFmtId="164" fontId="1" fillId="2" borderId="6" xfId="2" applyNumberFormat="1" applyFont="1" applyFill="1" applyBorder="1"/>
    <xf numFmtId="164" fontId="5" fillId="2" borderId="3" xfId="2" applyNumberFormat="1" applyFont="1" applyFill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10" fontId="5" fillId="2" borderId="0" xfId="0" applyNumberFormat="1" applyFont="1" applyFill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5" fillId="2" borderId="3" xfId="0" applyNumberFormat="1" applyFont="1" applyFill="1" applyBorder="1" applyAlignment="1">
      <alignment horizontal="right"/>
    </xf>
    <xf numFmtId="164" fontId="1" fillId="2" borderId="3" xfId="2" applyNumberFormat="1" applyFont="1" applyFill="1" applyBorder="1"/>
    <xf numFmtId="164" fontId="5" fillId="2" borderId="4" xfId="2" applyNumberFormat="1" applyFont="1" applyFill="1" applyBorder="1" applyAlignment="1">
      <alignment horizontal="right"/>
    </xf>
    <xf numFmtId="166" fontId="1" fillId="2" borderId="0" xfId="0" applyNumberFormat="1" applyFont="1" applyFill="1" applyAlignment="1"/>
    <xf numFmtId="6" fontId="1" fillId="2" borderId="0" xfId="0" applyNumberFormat="1" applyFont="1" applyFill="1" applyBorder="1"/>
    <xf numFmtId="6" fontId="1" fillId="0" borderId="0" xfId="0" applyNumberFormat="1" applyFont="1" applyBorder="1"/>
    <xf numFmtId="166" fontId="5" fillId="2" borderId="0" xfId="0" applyNumberFormat="1" applyFont="1" applyFill="1" applyAlignment="1"/>
    <xf numFmtId="165" fontId="1" fillId="2" borderId="1" xfId="1" applyNumberFormat="1" applyFont="1" applyFill="1" applyBorder="1"/>
    <xf numFmtId="164" fontId="1" fillId="2" borderId="1" xfId="2" applyNumberFormat="1" applyFont="1" applyFill="1" applyBorder="1" applyAlignment="1"/>
    <xf numFmtId="43" fontId="1" fillId="2" borderId="0" xfId="0" applyNumberFormat="1" applyFont="1" applyFill="1"/>
    <xf numFmtId="0" fontId="1" fillId="2" borderId="0" xfId="0" applyNumberFormat="1" applyFont="1" applyFill="1" applyBorder="1"/>
    <xf numFmtId="10" fontId="1" fillId="2" borderId="0" xfId="0" applyNumberFormat="1" applyFont="1" applyFill="1" applyBorder="1"/>
    <xf numFmtId="10" fontId="1" fillId="0" borderId="0" xfId="0" applyNumberFormat="1" applyFont="1" applyBorder="1"/>
    <xf numFmtId="164" fontId="5" fillId="2" borderId="0" xfId="2" applyNumberFormat="1" applyFont="1" applyFill="1" applyBorder="1" applyAlignment="1">
      <alignment horizontal="right"/>
    </xf>
    <xf numFmtId="164" fontId="5" fillId="2" borderId="7" xfId="2" applyNumberFormat="1" applyFont="1" applyFill="1" applyBorder="1" applyAlignment="1">
      <alignment horizontal="right"/>
    </xf>
    <xf numFmtId="6" fontId="1" fillId="0" borderId="0" xfId="0" applyNumberFormat="1" applyFont="1" applyAlignment="1"/>
    <xf numFmtId="164" fontId="1" fillId="0" borderId="0" xfId="0" applyNumberFormat="1" applyFont="1" applyAlignment="1"/>
    <xf numFmtId="6" fontId="1" fillId="2" borderId="0" xfId="0" applyNumberFormat="1" applyFont="1" applyFill="1"/>
    <xf numFmtId="6" fontId="1" fillId="0" borderId="0" xfId="0" applyNumberFormat="1" applyFont="1"/>
    <xf numFmtId="164" fontId="1" fillId="2" borderId="0" xfId="0" applyNumberFormat="1" applyFont="1" applyFill="1" applyAlignment="1"/>
    <xf numFmtId="6" fontId="5" fillId="0" borderId="0" xfId="0" applyNumberFormat="1" applyFont="1" applyBorder="1" applyAlignment="1"/>
    <xf numFmtId="6" fontId="8" fillId="0" borderId="8" xfId="0" applyNumberFormat="1" applyFont="1" applyBorder="1" applyAlignment="1"/>
    <xf numFmtId="0" fontId="1" fillId="0" borderId="0" xfId="0" applyFont="1" applyBorder="1"/>
    <xf numFmtId="6" fontId="5" fillId="0" borderId="8" xfId="0" applyNumberFormat="1" applyFont="1" applyBorder="1" applyAlignment="1"/>
    <xf numFmtId="0" fontId="5" fillId="0" borderId="0" xfId="0" applyNumberFormat="1" applyFont="1" applyAlignment="1"/>
    <xf numFmtId="0" fontId="8" fillId="0" borderId="0" xfId="0" applyNumberFormat="1" applyFont="1" applyAlignment="1"/>
    <xf numFmtId="164" fontId="4" fillId="0" borderId="0" xfId="2" applyNumberFormat="1" applyFont="1" applyAlignment="1"/>
    <xf numFmtId="165" fontId="1" fillId="0" borderId="0" xfId="0" applyNumberFormat="1" applyFont="1" applyAlignment="1"/>
    <xf numFmtId="0" fontId="4" fillId="0" borderId="0" xfId="0" applyFont="1" applyAlignment="1"/>
    <xf numFmtId="43" fontId="1" fillId="0" borderId="0" xfId="0" applyNumberFormat="1" applyFont="1" applyAlignment="1"/>
    <xf numFmtId="164" fontId="4" fillId="0" borderId="0" xfId="0" applyNumberFormat="1" applyFont="1" applyAlignment="1"/>
    <xf numFmtId="164" fontId="1" fillId="2" borderId="7" xfId="0" applyNumberFormat="1" applyFont="1" applyFill="1" applyBorder="1" applyAlignment="1"/>
    <xf numFmtId="43" fontId="1" fillId="2" borderId="0" xfId="1" applyFont="1" applyFill="1" applyAlignment="1"/>
    <xf numFmtId="0" fontId="2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B51B1-FA06-49B0-B3B5-49625661361B}">
  <sheetPr>
    <pageSetUpPr fitToPage="1"/>
  </sheetPr>
  <dimension ref="A1:AA203"/>
  <sheetViews>
    <sheetView tabSelected="1" zoomScaleNormal="100" workbookViewId="0">
      <selection activeCell="D160" sqref="D160"/>
    </sheetView>
  </sheetViews>
  <sheetFormatPr defaultColWidth="12.42578125" defaultRowHeight="30.4" customHeight="1" x14ac:dyDescent="0.25"/>
  <cols>
    <col min="1" max="1" width="5.5703125" style="4" bestFit="1" customWidth="1"/>
    <col min="2" max="2" width="49" style="4" customWidth="1"/>
    <col min="3" max="3" width="1.85546875" style="4" customWidth="1"/>
    <col min="4" max="4" width="18.140625" style="104" customWidth="1"/>
    <col min="5" max="5" width="1.85546875" style="98" customWidth="1"/>
    <col min="6" max="6" width="19.28515625" style="4" customWidth="1"/>
    <col min="7" max="7" width="1.85546875" style="98" customWidth="1"/>
    <col min="8" max="8" width="18.140625" style="4" bestFit="1" customWidth="1"/>
    <col min="9" max="9" width="1.85546875" style="98" customWidth="1"/>
    <col min="10" max="10" width="17.7109375" style="4" customWidth="1"/>
    <col min="11" max="11" width="3.7109375" style="4" customWidth="1"/>
    <col min="12" max="12" width="12.42578125" style="4"/>
    <col min="13" max="13" width="14.5703125" style="4" bestFit="1" customWidth="1"/>
    <col min="14" max="16384" width="12.42578125" style="4"/>
  </cols>
  <sheetData>
    <row r="1" spans="1:13" ht="23.25" x14ac:dyDescent="0.35">
      <c r="A1" s="1"/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2"/>
    </row>
    <row r="2" spans="1:13" ht="21" x14ac:dyDescent="0.35">
      <c r="A2" s="1"/>
      <c r="B2" s="110" t="s">
        <v>80</v>
      </c>
      <c r="C2" s="110"/>
      <c r="D2" s="110"/>
      <c r="E2" s="110"/>
      <c r="F2" s="110"/>
      <c r="G2" s="110"/>
      <c r="H2" s="110"/>
      <c r="I2" s="110"/>
      <c r="J2" s="110"/>
      <c r="K2" s="5"/>
    </row>
    <row r="3" spans="1:13" ht="21" x14ac:dyDescent="0.35">
      <c r="A3" s="1"/>
      <c r="B3" s="110" t="s">
        <v>74</v>
      </c>
      <c r="C3" s="110"/>
      <c r="D3" s="110"/>
      <c r="E3" s="110"/>
      <c r="F3" s="110"/>
      <c r="G3" s="110"/>
      <c r="H3" s="110"/>
      <c r="I3" s="110"/>
      <c r="J3" s="110"/>
      <c r="K3" s="5"/>
    </row>
    <row r="4" spans="1:13" ht="15.75" x14ac:dyDescent="0.25">
      <c r="A4" s="1"/>
      <c r="B4" s="6"/>
      <c r="C4" s="6"/>
      <c r="D4" s="7"/>
      <c r="E4" s="7"/>
      <c r="F4" s="7"/>
      <c r="G4" s="8"/>
      <c r="H4" s="6"/>
      <c r="I4" s="8"/>
      <c r="J4" s="6"/>
      <c r="K4" s="9"/>
    </row>
    <row r="5" spans="1:13" ht="15.75" x14ac:dyDescent="0.25">
      <c r="A5" s="1"/>
      <c r="B5" s="10"/>
      <c r="C5" s="1"/>
      <c r="D5" s="11" t="s">
        <v>1</v>
      </c>
      <c r="E5" s="12"/>
      <c r="F5" s="11" t="s">
        <v>49</v>
      </c>
      <c r="G5" s="12"/>
      <c r="H5" s="11" t="s">
        <v>75</v>
      </c>
      <c r="I5" s="12"/>
      <c r="J5" s="11"/>
      <c r="K5" s="13"/>
    </row>
    <row r="6" spans="1:13" ht="15.75" x14ac:dyDescent="0.25">
      <c r="A6" s="1"/>
      <c r="B6" s="10"/>
      <c r="C6" s="11"/>
      <c r="D6" s="11" t="s">
        <v>2</v>
      </c>
      <c r="E6" s="14"/>
      <c r="F6" s="11" t="s">
        <v>2</v>
      </c>
      <c r="G6" s="14"/>
      <c r="H6" s="11" t="s">
        <v>2</v>
      </c>
      <c r="I6" s="14"/>
      <c r="J6" s="14"/>
      <c r="K6" s="13"/>
    </row>
    <row r="7" spans="1:13" ht="15.75" x14ac:dyDescent="0.25">
      <c r="A7" s="1"/>
      <c r="B7" s="10"/>
      <c r="C7" s="15"/>
      <c r="D7" s="16" t="s">
        <v>3</v>
      </c>
      <c r="E7" s="14"/>
      <c r="F7" s="16" t="s">
        <v>3</v>
      </c>
      <c r="G7" s="14"/>
      <c r="H7" s="16" t="s">
        <v>3</v>
      </c>
      <c r="I7" s="14"/>
      <c r="J7" s="17" t="s">
        <v>76</v>
      </c>
      <c r="K7" s="18"/>
    </row>
    <row r="8" spans="1:13" ht="15.75" x14ac:dyDescent="0.25">
      <c r="A8" s="1"/>
      <c r="B8" s="10"/>
      <c r="C8" s="19"/>
      <c r="D8" s="10"/>
      <c r="E8" s="20"/>
      <c r="F8" s="10"/>
      <c r="G8" s="20"/>
      <c r="H8" s="10"/>
      <c r="I8" s="20"/>
      <c r="J8" s="10"/>
      <c r="K8" s="21"/>
    </row>
    <row r="9" spans="1:13" s="26" customFormat="1" ht="15.75" x14ac:dyDescent="0.25">
      <c r="A9" s="22"/>
      <c r="B9" s="23" t="s">
        <v>4</v>
      </c>
      <c r="C9" s="20"/>
      <c r="D9" s="24"/>
      <c r="E9" s="20"/>
      <c r="F9" s="24"/>
      <c r="G9" s="20"/>
      <c r="H9" s="24"/>
      <c r="I9" s="20"/>
      <c r="J9" s="20"/>
      <c r="K9" s="25"/>
      <c r="L9" s="4"/>
      <c r="M9" s="4"/>
    </row>
    <row r="10" spans="1:13" ht="15.75" x14ac:dyDescent="0.25">
      <c r="A10" s="1"/>
      <c r="B10" s="24" t="s">
        <v>5</v>
      </c>
      <c r="C10" s="27"/>
      <c r="D10" s="27">
        <v>608011290</v>
      </c>
      <c r="E10" s="28"/>
      <c r="F10" s="27">
        <v>162757368</v>
      </c>
      <c r="G10" s="28"/>
      <c r="H10" s="27">
        <v>10204638</v>
      </c>
      <c r="I10" s="28"/>
      <c r="J10" s="27">
        <f>SUM(D10:H10)</f>
        <v>780973296</v>
      </c>
      <c r="K10" s="29"/>
    </row>
    <row r="11" spans="1:13" ht="15.75" x14ac:dyDescent="0.25">
      <c r="A11" s="1"/>
      <c r="B11" s="24" t="s">
        <v>6</v>
      </c>
      <c r="C11" s="30"/>
      <c r="D11" s="30">
        <v>48051300</v>
      </c>
      <c r="E11" s="31"/>
      <c r="F11" s="32">
        <v>1200000</v>
      </c>
      <c r="G11" s="31"/>
      <c r="H11" s="32">
        <v>625000</v>
      </c>
      <c r="I11" s="31"/>
      <c r="J11" s="32">
        <f>SUM(D11:H11)</f>
        <v>49876300</v>
      </c>
      <c r="K11" s="33"/>
    </row>
    <row r="12" spans="1:13" ht="15.75" x14ac:dyDescent="0.25">
      <c r="A12" s="1"/>
      <c r="B12" s="24" t="s">
        <v>7</v>
      </c>
      <c r="C12" s="30"/>
      <c r="D12" s="31">
        <v>8515000</v>
      </c>
      <c r="E12" s="31"/>
      <c r="F12" s="34">
        <v>600000</v>
      </c>
      <c r="G12" s="31"/>
      <c r="H12" s="34">
        <v>18618860</v>
      </c>
      <c r="I12" s="31"/>
      <c r="J12" s="32">
        <f>SUM(D12:H12)</f>
        <v>27733860</v>
      </c>
      <c r="K12" s="35"/>
    </row>
    <row r="13" spans="1:13" s="26" customFormat="1" ht="15.75" x14ac:dyDescent="0.25">
      <c r="A13" s="36" t="s">
        <v>8</v>
      </c>
      <c r="B13" s="37"/>
      <c r="C13" s="37"/>
      <c r="D13" s="37"/>
      <c r="E13" s="37"/>
      <c r="F13" s="37"/>
      <c r="G13" s="37"/>
      <c r="H13" s="37"/>
      <c r="I13" s="1"/>
      <c r="J13" s="37"/>
      <c r="K13" s="38"/>
    </row>
    <row r="14" spans="1:13" ht="15.75" x14ac:dyDescent="0.25">
      <c r="A14" s="1"/>
      <c r="B14" s="39" t="s">
        <v>9</v>
      </c>
      <c r="C14" s="40"/>
      <c r="D14" s="40">
        <f>SUM(D9:D12)</f>
        <v>664577590</v>
      </c>
      <c r="E14" s="40"/>
      <c r="F14" s="40">
        <f>SUM(F9:F12)</f>
        <v>164557368</v>
      </c>
      <c r="G14" s="40"/>
      <c r="H14" s="40">
        <f>SUM(H9:H12)</f>
        <v>29448498</v>
      </c>
      <c r="I14" s="41"/>
      <c r="J14" s="42">
        <f>SUM(J9:J12)</f>
        <v>858583456</v>
      </c>
      <c r="K14" s="43"/>
    </row>
    <row r="15" spans="1:13" ht="15.75" x14ac:dyDescent="0.25">
      <c r="A15" s="1"/>
      <c r="B15" s="23" t="s">
        <v>10</v>
      </c>
      <c r="C15" s="10"/>
      <c r="D15" s="10"/>
      <c r="E15" s="28"/>
      <c r="F15" s="10"/>
      <c r="G15" s="28"/>
      <c r="H15" s="10"/>
      <c r="I15" s="28"/>
      <c r="J15" s="10"/>
      <c r="K15" s="21"/>
    </row>
    <row r="16" spans="1:13" ht="15.75" x14ac:dyDescent="0.25">
      <c r="A16" s="1"/>
      <c r="B16" s="44" t="s">
        <v>11</v>
      </c>
      <c r="C16" s="45"/>
      <c r="D16" s="45"/>
      <c r="E16" s="31"/>
      <c r="F16" s="45"/>
      <c r="G16" s="31"/>
      <c r="H16" s="45"/>
      <c r="I16" s="31"/>
      <c r="J16" s="10"/>
      <c r="K16" s="21"/>
    </row>
    <row r="17" spans="1:12" ht="15.75" x14ac:dyDescent="0.25">
      <c r="A17" s="1">
        <v>6100</v>
      </c>
      <c r="B17" s="24" t="s">
        <v>12</v>
      </c>
      <c r="C17" s="27"/>
      <c r="D17" s="27">
        <v>319356700.50999999</v>
      </c>
      <c r="E17" s="28"/>
      <c r="F17" s="27">
        <v>0</v>
      </c>
      <c r="G17" s="28"/>
      <c r="H17" s="27">
        <v>0</v>
      </c>
      <c r="I17" s="37"/>
      <c r="J17" s="27">
        <f>SUM(D17:H17)</f>
        <v>319356700.50999999</v>
      </c>
      <c r="K17" s="47"/>
      <c r="L17" s="48"/>
    </row>
    <row r="18" spans="1:12" ht="15.75" x14ac:dyDescent="0.25">
      <c r="A18" s="1">
        <v>6200</v>
      </c>
      <c r="B18" s="24" t="s">
        <v>13</v>
      </c>
      <c r="C18" s="30"/>
      <c r="D18" s="30">
        <v>4360748</v>
      </c>
      <c r="E18" s="31"/>
      <c r="F18" s="30">
        <v>0</v>
      </c>
      <c r="G18" s="31"/>
      <c r="H18" s="30">
        <v>0</v>
      </c>
      <c r="I18" s="31"/>
      <c r="J18" s="32">
        <f>SUM(D18:H18)</f>
        <v>4360748</v>
      </c>
      <c r="K18" s="33"/>
      <c r="L18" s="48"/>
    </row>
    <row r="19" spans="1:12" ht="15.75" x14ac:dyDescent="0.25">
      <c r="A19" s="1">
        <v>6300</v>
      </c>
      <c r="B19" s="24" t="s">
        <v>14</v>
      </c>
      <c r="C19" s="30"/>
      <c r="D19" s="30">
        <v>6485525.8700000001</v>
      </c>
      <c r="E19" s="31"/>
      <c r="F19" s="30">
        <v>0</v>
      </c>
      <c r="G19" s="31"/>
      <c r="H19" s="30">
        <v>0</v>
      </c>
      <c r="I19" s="31"/>
      <c r="J19" s="32">
        <f>SUM(D19:H19)</f>
        <v>6485525.8700000001</v>
      </c>
      <c r="K19" s="33"/>
      <c r="L19" s="48"/>
    </row>
    <row r="20" spans="1:12" ht="15.75" x14ac:dyDescent="0.25">
      <c r="A20" s="1">
        <v>6400</v>
      </c>
      <c r="B20" s="24" t="s">
        <v>15</v>
      </c>
      <c r="C20" s="30"/>
      <c r="D20" s="30">
        <v>1280164.5</v>
      </c>
      <c r="E20" s="31"/>
      <c r="F20" s="30">
        <v>0</v>
      </c>
      <c r="G20" s="31"/>
      <c r="H20" s="30">
        <v>0</v>
      </c>
      <c r="I20" s="31"/>
      <c r="J20" s="32">
        <f>SUM(D20:H20)</f>
        <v>1280164.5</v>
      </c>
      <c r="K20" s="33"/>
      <c r="L20" s="48"/>
    </row>
    <row r="21" spans="1:12" ht="15.75" x14ac:dyDescent="0.25">
      <c r="A21" s="1">
        <v>6600</v>
      </c>
      <c r="B21" s="24" t="s">
        <v>16</v>
      </c>
      <c r="C21" s="30"/>
      <c r="D21" s="30">
        <v>10000</v>
      </c>
      <c r="E21" s="31"/>
      <c r="F21" s="30">
        <v>0</v>
      </c>
      <c r="G21" s="31"/>
      <c r="H21" s="30">
        <v>0</v>
      </c>
      <c r="I21" s="31"/>
      <c r="J21" s="32">
        <f>SUM(D21:H21)</f>
        <v>10000</v>
      </c>
      <c r="K21" s="33"/>
      <c r="L21" s="48"/>
    </row>
    <row r="22" spans="1:12" ht="15.75" x14ac:dyDescent="0.25">
      <c r="A22" s="1"/>
      <c r="B22" s="11" t="s">
        <v>17</v>
      </c>
      <c r="C22" s="28"/>
      <c r="D22" s="49">
        <f>SUM(D17:D21)+1</f>
        <v>331493139.88</v>
      </c>
      <c r="E22" s="50"/>
      <c r="F22" s="49">
        <v>0</v>
      </c>
      <c r="G22" s="50"/>
      <c r="H22" s="49">
        <v>0</v>
      </c>
      <c r="I22" s="51"/>
      <c r="J22" s="49">
        <f>SUM(J17:J21)</f>
        <v>331493138.88</v>
      </c>
      <c r="K22" s="43"/>
      <c r="L22" s="48"/>
    </row>
    <row r="23" spans="1:12" ht="15.75" x14ac:dyDescent="0.25">
      <c r="A23" s="1"/>
      <c r="B23" s="10"/>
      <c r="C23" s="10"/>
      <c r="D23" s="10"/>
      <c r="E23" s="37"/>
      <c r="F23" s="10"/>
      <c r="G23" s="37"/>
      <c r="H23" s="10"/>
      <c r="I23" s="37"/>
      <c r="J23" s="10"/>
      <c r="K23" s="21"/>
      <c r="L23" s="48"/>
    </row>
    <row r="24" spans="1:12" ht="15.75" x14ac:dyDescent="0.25">
      <c r="A24" s="1"/>
      <c r="B24" s="44" t="s">
        <v>18</v>
      </c>
      <c r="C24" s="45"/>
      <c r="D24" s="45"/>
      <c r="E24" s="31"/>
      <c r="F24" s="45"/>
      <c r="G24" s="31"/>
      <c r="H24" s="45"/>
      <c r="I24" s="31"/>
      <c r="J24" s="52"/>
      <c r="K24" s="53"/>
      <c r="L24" s="48"/>
    </row>
    <row r="25" spans="1:12" ht="15.75" x14ac:dyDescent="0.25">
      <c r="A25" s="1">
        <v>6100</v>
      </c>
      <c r="B25" s="24" t="s">
        <v>12</v>
      </c>
      <c r="C25" s="27"/>
      <c r="D25" s="27">
        <v>6733807.7599999998</v>
      </c>
      <c r="E25" s="28"/>
      <c r="F25" s="27">
        <v>0</v>
      </c>
      <c r="G25" s="28"/>
      <c r="H25" s="27">
        <v>0</v>
      </c>
      <c r="I25" s="31"/>
      <c r="J25" s="27">
        <f>SUM(D25:H25)</f>
        <v>6733807.7599999998</v>
      </c>
      <c r="K25" s="47"/>
      <c r="L25" s="48"/>
    </row>
    <row r="26" spans="1:12" ht="15.75" x14ac:dyDescent="0.25">
      <c r="A26" s="1">
        <v>6200</v>
      </c>
      <c r="B26" s="24" t="s">
        <v>13</v>
      </c>
      <c r="C26" s="54"/>
      <c r="D26" s="30">
        <v>32300</v>
      </c>
      <c r="E26" s="31"/>
      <c r="F26" s="30">
        <v>0</v>
      </c>
      <c r="G26" s="31"/>
      <c r="H26" s="30">
        <v>0</v>
      </c>
      <c r="I26" s="31"/>
      <c r="J26" s="32">
        <f>SUM(D26:H26)</f>
        <v>32300</v>
      </c>
      <c r="K26" s="33"/>
      <c r="L26" s="48"/>
    </row>
    <row r="27" spans="1:12" ht="15.75" x14ac:dyDescent="0.25">
      <c r="A27" s="1">
        <v>6300</v>
      </c>
      <c r="B27" s="24" t="s">
        <v>14</v>
      </c>
      <c r="C27" s="54"/>
      <c r="D27" s="30">
        <v>415516</v>
      </c>
      <c r="E27" s="31"/>
      <c r="F27" s="30">
        <v>0</v>
      </c>
      <c r="G27" s="31"/>
      <c r="H27" s="30">
        <v>0</v>
      </c>
      <c r="I27" s="31"/>
      <c r="J27" s="32">
        <f>SUM(D27:H27)</f>
        <v>415516</v>
      </c>
      <c r="K27" s="33"/>
      <c r="L27" s="48"/>
    </row>
    <row r="28" spans="1:12" ht="15.75" x14ac:dyDescent="0.25">
      <c r="A28" s="1">
        <v>6400</v>
      </c>
      <c r="B28" s="24" t="s">
        <v>15</v>
      </c>
      <c r="C28" s="54"/>
      <c r="D28" s="30">
        <v>17093</v>
      </c>
      <c r="E28" s="28"/>
      <c r="F28" s="30">
        <v>0</v>
      </c>
      <c r="G28" s="28"/>
      <c r="H28" s="30">
        <v>0</v>
      </c>
      <c r="I28" s="28"/>
      <c r="J28" s="32">
        <f>SUM(D28:H28)</f>
        <v>17093</v>
      </c>
      <c r="K28" s="33"/>
      <c r="L28" s="48"/>
    </row>
    <row r="29" spans="1:12" ht="15.75" x14ac:dyDescent="0.25">
      <c r="A29" s="1">
        <v>6600</v>
      </c>
      <c r="B29" s="24" t="s">
        <v>16</v>
      </c>
      <c r="C29" s="54"/>
      <c r="D29" s="30">
        <v>0</v>
      </c>
      <c r="E29" s="55"/>
      <c r="F29" s="30">
        <v>0</v>
      </c>
      <c r="G29" s="55"/>
      <c r="H29" s="30">
        <v>0</v>
      </c>
      <c r="I29" s="55"/>
      <c r="J29" s="32">
        <f>SUM(D29:H29)</f>
        <v>0</v>
      </c>
      <c r="K29" s="56"/>
      <c r="L29" s="48"/>
    </row>
    <row r="30" spans="1:12" ht="15.75" x14ac:dyDescent="0.25">
      <c r="A30" s="1"/>
      <c r="B30" s="11" t="s">
        <v>19</v>
      </c>
      <c r="C30" s="28"/>
      <c r="D30" s="49">
        <f>SUM(D25:D29)</f>
        <v>7198716.7599999998</v>
      </c>
      <c r="E30" s="28"/>
      <c r="F30" s="49">
        <v>0</v>
      </c>
      <c r="G30" s="28"/>
      <c r="H30" s="49">
        <v>0</v>
      </c>
      <c r="I30" s="28"/>
      <c r="J30" s="49">
        <f>SUM(J25:J29)</f>
        <v>7198716.7599999998</v>
      </c>
      <c r="K30" s="43"/>
      <c r="L30" s="48"/>
    </row>
    <row r="31" spans="1:12" ht="15.75" x14ac:dyDescent="0.25">
      <c r="A31" s="1"/>
      <c r="B31" s="36"/>
      <c r="C31" s="1"/>
      <c r="D31" s="1"/>
      <c r="E31" s="31"/>
      <c r="F31" s="1"/>
      <c r="G31" s="31"/>
      <c r="H31" s="1"/>
      <c r="I31" s="31"/>
      <c r="J31" s="52"/>
      <c r="K31" s="53"/>
      <c r="L31" s="48"/>
    </row>
    <row r="32" spans="1:12" ht="15.75" x14ac:dyDescent="0.25">
      <c r="A32" s="1"/>
      <c r="B32" s="44" t="s">
        <v>20</v>
      </c>
      <c r="C32" s="45"/>
      <c r="D32" s="45"/>
      <c r="E32" s="20"/>
      <c r="F32" s="45"/>
      <c r="G32" s="20"/>
      <c r="H32" s="45"/>
      <c r="I32" s="20"/>
      <c r="J32" s="52"/>
      <c r="K32" s="53"/>
      <c r="L32" s="48"/>
    </row>
    <row r="33" spans="1:12" ht="15.75" x14ac:dyDescent="0.25">
      <c r="A33" s="1">
        <v>6100</v>
      </c>
      <c r="B33" s="24" t="s">
        <v>12</v>
      </c>
      <c r="C33" s="27"/>
      <c r="D33" s="27">
        <v>7708667.29</v>
      </c>
      <c r="E33" s="28"/>
      <c r="F33" s="27">
        <v>0</v>
      </c>
      <c r="G33" s="28"/>
      <c r="H33" s="27">
        <v>0</v>
      </c>
      <c r="I33" s="28"/>
      <c r="J33" s="27">
        <f>SUM(D33:H33)</f>
        <v>7708667.29</v>
      </c>
      <c r="K33" s="47"/>
      <c r="L33" s="48"/>
    </row>
    <row r="34" spans="1:12" ht="15.75" x14ac:dyDescent="0.25">
      <c r="A34" s="1">
        <v>6200</v>
      </c>
      <c r="B34" s="24" t="s">
        <v>13</v>
      </c>
      <c r="C34" s="32"/>
      <c r="D34" s="30">
        <v>568072</v>
      </c>
      <c r="E34" s="34"/>
      <c r="F34" s="30">
        <v>0</v>
      </c>
      <c r="G34" s="34"/>
      <c r="H34" s="30">
        <v>0</v>
      </c>
      <c r="I34" s="34"/>
      <c r="J34" s="32">
        <f>SUM(D34:H34)</f>
        <v>568072</v>
      </c>
      <c r="K34" s="33"/>
      <c r="L34" s="48"/>
    </row>
    <row r="35" spans="1:12" ht="15.75" x14ac:dyDescent="0.25">
      <c r="A35" s="1">
        <v>6300</v>
      </c>
      <c r="B35" s="24" t="s">
        <v>14</v>
      </c>
      <c r="C35" s="32"/>
      <c r="D35" s="30">
        <v>150543</v>
      </c>
      <c r="E35" s="34"/>
      <c r="F35" s="30">
        <v>0</v>
      </c>
      <c r="G35" s="34"/>
      <c r="H35" s="30">
        <v>0</v>
      </c>
      <c r="I35" s="34"/>
      <c r="J35" s="32">
        <f>SUM(D35:H35)</f>
        <v>150543</v>
      </c>
      <c r="K35" s="33"/>
      <c r="L35" s="48"/>
    </row>
    <row r="36" spans="1:12" ht="15.75" x14ac:dyDescent="0.25">
      <c r="A36" s="1">
        <v>6400</v>
      </c>
      <c r="B36" s="24" t="s">
        <v>15</v>
      </c>
      <c r="C36" s="32"/>
      <c r="D36" s="30">
        <v>566719</v>
      </c>
      <c r="E36" s="34"/>
      <c r="F36" s="30">
        <v>0</v>
      </c>
      <c r="G36" s="34"/>
      <c r="H36" s="30">
        <v>0</v>
      </c>
      <c r="I36" s="34"/>
      <c r="J36" s="32">
        <f>SUM(D36:H36)</f>
        <v>566719</v>
      </c>
      <c r="K36" s="33"/>
      <c r="L36" s="48"/>
    </row>
    <row r="37" spans="1:12" ht="15.75" x14ac:dyDescent="0.25">
      <c r="A37" s="1">
        <v>6600</v>
      </c>
      <c r="B37" s="24" t="s">
        <v>16</v>
      </c>
      <c r="C37" s="57"/>
      <c r="D37" s="30">
        <v>0</v>
      </c>
      <c r="E37" s="34"/>
      <c r="F37" s="30">
        <v>0</v>
      </c>
      <c r="G37" s="34"/>
      <c r="H37" s="30">
        <v>0</v>
      </c>
      <c r="I37" s="34"/>
      <c r="J37" s="32">
        <f>SUM(D37:H37)</f>
        <v>0</v>
      </c>
      <c r="K37" s="33"/>
      <c r="L37" s="48"/>
    </row>
    <row r="38" spans="1:12" ht="15.75" x14ac:dyDescent="0.25">
      <c r="A38" s="1"/>
      <c r="B38" s="11" t="s">
        <v>21</v>
      </c>
      <c r="C38" s="28"/>
      <c r="D38" s="49">
        <f>SUM(D33:D37)</f>
        <v>8994001.2899999991</v>
      </c>
      <c r="E38" s="58"/>
      <c r="F38" s="49">
        <v>0</v>
      </c>
      <c r="G38" s="58"/>
      <c r="H38" s="49">
        <v>0</v>
      </c>
      <c r="I38" s="58"/>
      <c r="J38" s="49">
        <f>SUM(J33:J37)</f>
        <v>8994001.2899999991</v>
      </c>
      <c r="K38" s="43"/>
      <c r="L38" s="48"/>
    </row>
    <row r="39" spans="1:12" ht="15.75" x14ac:dyDescent="0.25">
      <c r="A39" s="1"/>
      <c r="B39" s="11"/>
      <c r="C39" s="28"/>
      <c r="D39" s="28"/>
      <c r="E39" s="58"/>
      <c r="F39" s="28"/>
      <c r="G39" s="58"/>
      <c r="H39" s="28"/>
      <c r="I39" s="58"/>
      <c r="J39" s="28"/>
      <c r="K39" s="43"/>
      <c r="L39" s="48"/>
    </row>
    <row r="40" spans="1:12" ht="15.75" x14ac:dyDescent="0.25">
      <c r="A40" s="1"/>
      <c r="B40" s="44" t="s">
        <v>22</v>
      </c>
      <c r="C40" s="45"/>
      <c r="D40" s="45"/>
      <c r="E40" s="59"/>
      <c r="F40" s="45"/>
      <c r="G40" s="59"/>
      <c r="H40" s="45"/>
      <c r="I40" s="59"/>
      <c r="J40" s="52"/>
      <c r="K40" s="53"/>
      <c r="L40" s="48"/>
    </row>
    <row r="41" spans="1:12" ht="15.75" x14ac:dyDescent="0.25">
      <c r="A41" s="1">
        <v>6100</v>
      </c>
      <c r="B41" s="24" t="s">
        <v>12</v>
      </c>
      <c r="C41" s="27"/>
      <c r="D41" s="27">
        <v>5433296.6699999999</v>
      </c>
      <c r="E41" s="58"/>
      <c r="F41" s="27">
        <v>0</v>
      </c>
      <c r="G41" s="58"/>
      <c r="H41" s="27">
        <v>0</v>
      </c>
      <c r="I41" s="58"/>
      <c r="J41" s="27">
        <f>SUM(D41:H41)</f>
        <v>5433296.6699999999</v>
      </c>
      <c r="K41" s="47"/>
      <c r="L41" s="48"/>
    </row>
    <row r="42" spans="1:12" ht="15.75" x14ac:dyDescent="0.25">
      <c r="A42" s="1">
        <v>6200</v>
      </c>
      <c r="B42" s="24" t="s">
        <v>13</v>
      </c>
      <c r="C42" s="32"/>
      <c r="D42" s="30">
        <v>198750</v>
      </c>
      <c r="E42" s="34"/>
      <c r="F42" s="30">
        <v>0</v>
      </c>
      <c r="G42" s="34"/>
      <c r="H42" s="30">
        <v>0</v>
      </c>
      <c r="I42" s="34"/>
      <c r="J42" s="32">
        <f>SUM(D42:H42)</f>
        <v>198750</v>
      </c>
      <c r="K42" s="33"/>
      <c r="L42" s="48"/>
    </row>
    <row r="43" spans="1:12" ht="15.75" x14ac:dyDescent="0.25">
      <c r="A43" s="1">
        <v>6300</v>
      </c>
      <c r="B43" s="24" t="s">
        <v>14</v>
      </c>
      <c r="C43" s="32"/>
      <c r="D43" s="30">
        <v>34583</v>
      </c>
      <c r="E43" s="34"/>
      <c r="F43" s="30">
        <v>0</v>
      </c>
      <c r="G43" s="34"/>
      <c r="H43" s="30">
        <v>0</v>
      </c>
      <c r="I43" s="34"/>
      <c r="J43" s="32">
        <f>SUM(D43:H43)</f>
        <v>34583</v>
      </c>
      <c r="K43" s="33"/>
      <c r="L43" s="48"/>
    </row>
    <row r="44" spans="1:12" ht="15.75" x14ac:dyDescent="0.25">
      <c r="A44" s="1">
        <v>6400</v>
      </c>
      <c r="B44" s="24" t="s">
        <v>15</v>
      </c>
      <c r="C44" s="32"/>
      <c r="D44" s="30">
        <v>257145</v>
      </c>
      <c r="E44" s="34"/>
      <c r="F44" s="30">
        <v>0</v>
      </c>
      <c r="G44" s="34"/>
      <c r="H44" s="30">
        <v>0</v>
      </c>
      <c r="I44" s="34"/>
      <c r="J44" s="32">
        <f>SUM(D44:H44)</f>
        <v>257145</v>
      </c>
      <c r="K44" s="33"/>
      <c r="L44" s="48"/>
    </row>
    <row r="45" spans="1:12" ht="15.75" x14ac:dyDescent="0.25">
      <c r="A45" s="1">
        <v>6600</v>
      </c>
      <c r="B45" s="24" t="s">
        <v>16</v>
      </c>
      <c r="C45" s="57"/>
      <c r="D45" s="30">
        <v>0</v>
      </c>
      <c r="E45" s="34"/>
      <c r="F45" s="30">
        <v>0</v>
      </c>
      <c r="G45" s="34"/>
      <c r="H45" s="30">
        <v>0</v>
      </c>
      <c r="I45" s="34"/>
      <c r="J45" s="32">
        <f>SUM(D45:H45)</f>
        <v>0</v>
      </c>
      <c r="K45" s="33"/>
      <c r="L45" s="48"/>
    </row>
    <row r="46" spans="1:12" ht="15.75" x14ac:dyDescent="0.25">
      <c r="A46" s="1"/>
      <c r="B46" s="11" t="s">
        <v>23</v>
      </c>
      <c r="C46" s="28"/>
      <c r="D46" s="49">
        <f>SUM(D41:D45)</f>
        <v>5923774.6699999999</v>
      </c>
      <c r="E46" s="58"/>
      <c r="F46" s="49">
        <v>0</v>
      </c>
      <c r="G46" s="58"/>
      <c r="H46" s="49">
        <v>0</v>
      </c>
      <c r="I46" s="58"/>
      <c r="J46" s="49">
        <f>SUM(J41:J45)</f>
        <v>5923774.6699999999</v>
      </c>
      <c r="K46" s="43"/>
      <c r="L46" s="48"/>
    </row>
    <row r="47" spans="1:12" ht="15.75" x14ac:dyDescent="0.25">
      <c r="A47" s="1"/>
      <c r="B47" s="36"/>
      <c r="C47" s="1"/>
      <c r="D47" s="60"/>
      <c r="E47" s="59"/>
      <c r="F47" s="60"/>
      <c r="G47" s="59"/>
      <c r="H47" s="60"/>
      <c r="I47" s="59"/>
      <c r="J47" s="52"/>
      <c r="K47" s="53"/>
      <c r="L47" s="48"/>
    </row>
    <row r="48" spans="1:12" ht="15.75" x14ac:dyDescent="0.25">
      <c r="A48" s="1"/>
      <c r="B48" s="44" t="s">
        <v>24</v>
      </c>
      <c r="C48" s="45"/>
      <c r="D48" s="45"/>
      <c r="E48" s="59"/>
      <c r="F48" s="45"/>
      <c r="G48" s="59"/>
      <c r="H48" s="45"/>
      <c r="I48" s="59"/>
      <c r="J48" s="52"/>
      <c r="K48" s="53"/>
      <c r="L48" s="48"/>
    </row>
    <row r="49" spans="1:12" ht="15.75" x14ac:dyDescent="0.25">
      <c r="A49" s="1">
        <v>6100</v>
      </c>
      <c r="B49" s="24" t="s">
        <v>12</v>
      </c>
      <c r="C49" s="27"/>
      <c r="D49" s="27">
        <v>29693112.850000001</v>
      </c>
      <c r="E49" s="58"/>
      <c r="F49" s="27">
        <v>0</v>
      </c>
      <c r="G49" s="58"/>
      <c r="H49" s="27">
        <v>0</v>
      </c>
      <c r="I49" s="58"/>
      <c r="J49" s="27">
        <f>SUM(D49:H49)</f>
        <v>29693112.850000001</v>
      </c>
      <c r="K49" s="47"/>
      <c r="L49" s="48"/>
    </row>
    <row r="50" spans="1:12" ht="15.75" x14ac:dyDescent="0.25">
      <c r="A50" s="1">
        <v>6200</v>
      </c>
      <c r="B50" s="24" t="s">
        <v>13</v>
      </c>
      <c r="C50" s="32"/>
      <c r="D50" s="30">
        <v>24850</v>
      </c>
      <c r="E50" s="34"/>
      <c r="F50" s="30">
        <v>0</v>
      </c>
      <c r="G50" s="34"/>
      <c r="H50" s="30">
        <v>0</v>
      </c>
      <c r="I50" s="34"/>
      <c r="J50" s="32">
        <f>SUM(D50:H50)</f>
        <v>24850</v>
      </c>
      <c r="K50" s="33"/>
      <c r="L50" s="48"/>
    </row>
    <row r="51" spans="1:12" ht="15.75" x14ac:dyDescent="0.25">
      <c r="A51" s="1">
        <v>6300</v>
      </c>
      <c r="B51" s="24" t="s">
        <v>14</v>
      </c>
      <c r="C51" s="32"/>
      <c r="D51" s="30">
        <v>246979.06</v>
      </c>
      <c r="E51" s="34"/>
      <c r="F51" s="30">
        <v>0</v>
      </c>
      <c r="G51" s="34"/>
      <c r="H51" s="30">
        <v>0</v>
      </c>
      <c r="I51" s="34"/>
      <c r="J51" s="32">
        <f>SUM(D51:H51)</f>
        <v>246979.06</v>
      </c>
      <c r="K51" s="33"/>
      <c r="L51" s="48"/>
    </row>
    <row r="52" spans="1:12" ht="15.75" x14ac:dyDescent="0.25">
      <c r="A52" s="1">
        <v>6400</v>
      </c>
      <c r="B52" s="24" t="s">
        <v>15</v>
      </c>
      <c r="C52" s="32"/>
      <c r="D52" s="30">
        <v>81169</v>
      </c>
      <c r="E52" s="34"/>
      <c r="F52" s="30">
        <v>0</v>
      </c>
      <c r="G52" s="34"/>
      <c r="H52" s="30">
        <v>0</v>
      </c>
      <c r="I52" s="34"/>
      <c r="J52" s="32">
        <f>SUM(D52:H52)</f>
        <v>81169</v>
      </c>
      <c r="K52" s="33"/>
      <c r="L52" s="48"/>
    </row>
    <row r="53" spans="1:12" ht="15.75" x14ac:dyDescent="0.25">
      <c r="A53" s="1">
        <v>6600</v>
      </c>
      <c r="B53" s="24" t="s">
        <v>16</v>
      </c>
      <c r="C53" s="57"/>
      <c r="D53" s="30">
        <v>0</v>
      </c>
      <c r="E53" s="34"/>
      <c r="F53" s="30">
        <v>0</v>
      </c>
      <c r="G53" s="34"/>
      <c r="H53" s="30">
        <v>0</v>
      </c>
      <c r="I53" s="34"/>
      <c r="J53" s="32">
        <f>SUM(D53:H53)</f>
        <v>0</v>
      </c>
      <c r="K53" s="33"/>
      <c r="L53" s="48"/>
    </row>
    <row r="54" spans="1:12" ht="15.75" x14ac:dyDescent="0.25">
      <c r="A54" s="1"/>
      <c r="B54" s="11" t="s">
        <v>25</v>
      </c>
      <c r="C54" s="28"/>
      <c r="D54" s="49">
        <f>SUM(D49:D53)</f>
        <v>30046110.91</v>
      </c>
      <c r="E54" s="58"/>
      <c r="F54" s="49">
        <v>0</v>
      </c>
      <c r="G54" s="58"/>
      <c r="H54" s="49">
        <v>0</v>
      </c>
      <c r="I54" s="58"/>
      <c r="J54" s="49">
        <f>SUM(J49:J53)</f>
        <v>30046110.91</v>
      </c>
      <c r="K54" s="43"/>
      <c r="L54" s="48"/>
    </row>
    <row r="55" spans="1:12" ht="15.75" x14ac:dyDescent="0.25">
      <c r="A55" s="1"/>
      <c r="B55" s="36"/>
      <c r="C55" s="1"/>
      <c r="D55" s="60"/>
      <c r="E55" s="59"/>
      <c r="F55" s="60"/>
      <c r="G55" s="59"/>
      <c r="H55" s="60"/>
      <c r="I55" s="59"/>
      <c r="J55" s="52"/>
      <c r="K55" s="53"/>
      <c r="L55" s="48"/>
    </row>
    <row r="56" spans="1:12" ht="15.75" x14ac:dyDescent="0.25">
      <c r="A56" s="1"/>
      <c r="B56" s="44" t="s">
        <v>26</v>
      </c>
      <c r="C56" s="45"/>
      <c r="D56" s="45"/>
      <c r="E56" s="59"/>
      <c r="F56" s="45"/>
      <c r="G56" s="59"/>
      <c r="H56" s="45"/>
      <c r="I56" s="59"/>
      <c r="J56" s="52"/>
      <c r="K56" s="53"/>
      <c r="L56" s="48"/>
    </row>
    <row r="57" spans="1:12" ht="15.75" x14ac:dyDescent="0.25">
      <c r="A57" s="1">
        <v>6100</v>
      </c>
      <c r="B57" s="24" t="s">
        <v>12</v>
      </c>
      <c r="C57" s="27"/>
      <c r="D57" s="27">
        <v>24587816.920000002</v>
      </c>
      <c r="E57" s="58"/>
      <c r="F57" s="27">
        <v>0</v>
      </c>
      <c r="G57" s="58"/>
      <c r="H57" s="27">
        <v>0</v>
      </c>
      <c r="I57" s="58"/>
      <c r="J57" s="27">
        <f>SUM(D57:H57)</f>
        <v>24587816.920000002</v>
      </c>
      <c r="K57" s="47"/>
      <c r="L57" s="48"/>
    </row>
    <row r="58" spans="1:12" ht="15.75" x14ac:dyDescent="0.25">
      <c r="A58" s="1">
        <v>6200</v>
      </c>
      <c r="B58" s="24" t="s">
        <v>13</v>
      </c>
      <c r="C58" s="32"/>
      <c r="D58" s="30">
        <v>678303</v>
      </c>
      <c r="E58" s="34"/>
      <c r="F58" s="30">
        <v>0</v>
      </c>
      <c r="G58" s="34"/>
      <c r="H58" s="30">
        <v>0</v>
      </c>
      <c r="I58" s="34"/>
      <c r="J58" s="32">
        <f>SUM(D58:H58)</f>
        <v>678303</v>
      </c>
      <c r="K58" s="33"/>
      <c r="L58" s="48"/>
    </row>
    <row r="59" spans="1:12" ht="15.75" x14ac:dyDescent="0.25">
      <c r="A59" s="1">
        <v>6300</v>
      </c>
      <c r="B59" s="24" t="s">
        <v>14</v>
      </c>
      <c r="C59" s="32"/>
      <c r="D59" s="30">
        <v>1539902.6</v>
      </c>
      <c r="E59" s="34"/>
      <c r="F59" s="30">
        <v>0</v>
      </c>
      <c r="G59" s="34"/>
      <c r="H59" s="30">
        <v>0</v>
      </c>
      <c r="I59" s="34"/>
      <c r="J59" s="32">
        <f>SUM(D59:H59)</f>
        <v>1539902.6</v>
      </c>
      <c r="K59" s="33"/>
      <c r="L59" s="48"/>
    </row>
    <row r="60" spans="1:12" ht="15.75" x14ac:dyDescent="0.25">
      <c r="A60" s="1">
        <v>6400</v>
      </c>
      <c r="B60" s="24" t="s">
        <v>15</v>
      </c>
      <c r="C60" s="32"/>
      <c r="D60" s="30">
        <v>122501</v>
      </c>
      <c r="E60" s="34"/>
      <c r="F60" s="30">
        <v>0</v>
      </c>
      <c r="G60" s="34"/>
      <c r="H60" s="30">
        <v>0</v>
      </c>
      <c r="I60" s="34"/>
      <c r="J60" s="32">
        <f>SUM(D60:H60)</f>
        <v>122501</v>
      </c>
      <c r="K60" s="33"/>
      <c r="L60" s="48"/>
    </row>
    <row r="61" spans="1:12" ht="15.75" x14ac:dyDescent="0.25">
      <c r="A61" s="1">
        <v>6600</v>
      </c>
      <c r="B61" s="24" t="s">
        <v>16</v>
      </c>
      <c r="C61" s="57"/>
      <c r="D61" s="30">
        <v>0</v>
      </c>
      <c r="E61" s="34"/>
      <c r="F61" s="30">
        <v>0</v>
      </c>
      <c r="G61" s="34"/>
      <c r="H61" s="30">
        <v>0</v>
      </c>
      <c r="I61" s="34"/>
      <c r="J61" s="32">
        <f>SUM(D61:H61)</f>
        <v>0</v>
      </c>
      <c r="K61" s="33"/>
      <c r="L61" s="48"/>
    </row>
    <row r="62" spans="1:12" ht="15.75" x14ac:dyDescent="0.25">
      <c r="A62" s="1"/>
      <c r="B62" s="11" t="s">
        <v>27</v>
      </c>
      <c r="C62" s="28"/>
      <c r="D62" s="49">
        <f>SUM(D57:D61)</f>
        <v>26928523.520000003</v>
      </c>
      <c r="E62" s="58"/>
      <c r="F62" s="49">
        <v>0</v>
      </c>
      <c r="G62" s="58"/>
      <c r="H62" s="49">
        <v>0</v>
      </c>
      <c r="I62" s="58"/>
      <c r="J62" s="49">
        <f>SUM(J57:J61)</f>
        <v>26928523.520000003</v>
      </c>
      <c r="K62" s="43"/>
      <c r="L62" s="48"/>
    </row>
    <row r="63" spans="1:12" ht="15.75" x14ac:dyDescent="0.25">
      <c r="A63" s="1"/>
      <c r="B63" s="11"/>
      <c r="C63" s="61"/>
      <c r="D63" s="61"/>
      <c r="E63" s="59"/>
      <c r="F63" s="61"/>
      <c r="G63" s="59"/>
      <c r="H63" s="61"/>
      <c r="I63" s="59"/>
      <c r="J63" s="61"/>
      <c r="K63" s="62"/>
      <c r="L63" s="48"/>
    </row>
    <row r="64" spans="1:12" ht="15.75" x14ac:dyDescent="0.25">
      <c r="A64" s="1"/>
      <c r="B64" s="44" t="s">
        <v>28</v>
      </c>
      <c r="C64" s="45"/>
      <c r="D64" s="45"/>
      <c r="E64" s="59"/>
      <c r="F64" s="45"/>
      <c r="G64" s="59"/>
      <c r="H64" s="45"/>
      <c r="I64" s="59"/>
      <c r="J64" s="61"/>
      <c r="K64" s="62"/>
      <c r="L64" s="48"/>
    </row>
    <row r="65" spans="1:12" ht="15.75" x14ac:dyDescent="0.25">
      <c r="A65" s="1">
        <v>6100</v>
      </c>
      <c r="B65" s="24" t="s">
        <v>12</v>
      </c>
      <c r="C65" s="27"/>
      <c r="D65" s="27">
        <v>1814417.15</v>
      </c>
      <c r="E65" s="58"/>
      <c r="F65" s="27">
        <v>0</v>
      </c>
      <c r="G65" s="58"/>
      <c r="H65" s="27">
        <v>0</v>
      </c>
      <c r="I65" s="58"/>
      <c r="J65" s="27">
        <f>SUM(D65:H65)</f>
        <v>1814417.15</v>
      </c>
      <c r="K65" s="47"/>
      <c r="L65" s="48"/>
    </row>
    <row r="66" spans="1:12" ht="15.75" x14ac:dyDescent="0.25">
      <c r="A66" s="1">
        <v>6200</v>
      </c>
      <c r="B66" s="24" t="s">
        <v>13</v>
      </c>
      <c r="C66" s="30"/>
      <c r="D66" s="30">
        <v>36150</v>
      </c>
      <c r="E66" s="59"/>
      <c r="F66" s="30">
        <v>0</v>
      </c>
      <c r="G66" s="59"/>
      <c r="H66" s="30">
        <v>0</v>
      </c>
      <c r="I66" s="59"/>
      <c r="J66" s="32">
        <f>SUM(D66:H66)</f>
        <v>36150</v>
      </c>
      <c r="K66" s="63"/>
      <c r="L66" s="48"/>
    </row>
    <row r="67" spans="1:12" ht="15.75" x14ac:dyDescent="0.25">
      <c r="A67" s="1">
        <v>6300</v>
      </c>
      <c r="B67" s="24" t="s">
        <v>14</v>
      </c>
      <c r="C67" s="32"/>
      <c r="D67" s="30">
        <v>116250</v>
      </c>
      <c r="E67" s="59"/>
      <c r="F67" s="30">
        <v>0</v>
      </c>
      <c r="G67" s="59"/>
      <c r="H67" s="30">
        <v>0</v>
      </c>
      <c r="I67" s="59"/>
      <c r="J67" s="32">
        <f>SUM(D67:H67)</f>
        <v>116250</v>
      </c>
      <c r="K67" s="63"/>
      <c r="L67" s="48"/>
    </row>
    <row r="68" spans="1:12" ht="15.75" x14ac:dyDescent="0.25">
      <c r="A68" s="1">
        <v>6400</v>
      </c>
      <c r="B68" s="24" t="s">
        <v>15</v>
      </c>
      <c r="C68" s="32"/>
      <c r="D68" s="30">
        <v>27300</v>
      </c>
      <c r="E68" s="59"/>
      <c r="F68" s="30">
        <v>0</v>
      </c>
      <c r="G68" s="59"/>
      <c r="H68" s="30">
        <v>0</v>
      </c>
      <c r="I68" s="59"/>
      <c r="J68" s="32">
        <f>SUM(D68:H68)</f>
        <v>27300</v>
      </c>
      <c r="K68" s="63"/>
      <c r="L68" s="48"/>
    </row>
    <row r="69" spans="1:12" ht="15.75" x14ac:dyDescent="0.25">
      <c r="A69" s="1">
        <v>6600</v>
      </c>
      <c r="B69" s="24" t="s">
        <v>16</v>
      </c>
      <c r="C69" s="32"/>
      <c r="D69" s="30">
        <v>0</v>
      </c>
      <c r="E69" s="59"/>
      <c r="F69" s="30">
        <v>0</v>
      </c>
      <c r="G69" s="59"/>
      <c r="H69" s="30">
        <v>0</v>
      </c>
      <c r="I69" s="59"/>
      <c r="J69" s="32">
        <f>SUM(D69:H69)</f>
        <v>0</v>
      </c>
      <c r="K69" s="63"/>
      <c r="L69" s="48"/>
    </row>
    <row r="70" spans="1:12" ht="15.75" x14ac:dyDescent="0.25">
      <c r="A70" s="1"/>
      <c r="B70" s="11" t="s">
        <v>29</v>
      </c>
      <c r="C70" s="28"/>
      <c r="D70" s="49">
        <f>SUM(D65:D69)</f>
        <v>1994117.15</v>
      </c>
      <c r="E70" s="58"/>
      <c r="F70" s="49">
        <v>0</v>
      </c>
      <c r="G70" s="58"/>
      <c r="H70" s="49">
        <v>0</v>
      </c>
      <c r="I70" s="58"/>
      <c r="J70" s="49">
        <f>SUM(J65:J69)</f>
        <v>1994117.15</v>
      </c>
      <c r="K70" s="43"/>
      <c r="L70" s="48"/>
    </row>
    <row r="71" spans="1:12" ht="15.75" x14ac:dyDescent="0.25">
      <c r="A71" s="1"/>
      <c r="B71" s="11"/>
      <c r="C71" s="61"/>
      <c r="D71" s="61"/>
      <c r="E71" s="59"/>
      <c r="F71" s="61"/>
      <c r="G71" s="59"/>
      <c r="H71" s="61"/>
      <c r="I71" s="59"/>
      <c r="J71" s="61"/>
      <c r="K71" s="62"/>
      <c r="L71" s="48"/>
    </row>
    <row r="72" spans="1:12" ht="15.75" x14ac:dyDescent="0.25">
      <c r="A72" s="1"/>
      <c r="B72" s="44" t="s">
        <v>30</v>
      </c>
      <c r="C72" s="45"/>
      <c r="D72" s="45"/>
      <c r="E72" s="59"/>
      <c r="F72" s="45"/>
      <c r="G72" s="59"/>
      <c r="H72" s="45"/>
      <c r="I72" s="59"/>
      <c r="J72" s="52"/>
      <c r="K72" s="53"/>
      <c r="L72" s="48"/>
    </row>
    <row r="73" spans="1:12" ht="15.75" x14ac:dyDescent="0.25">
      <c r="A73" s="1">
        <v>6100</v>
      </c>
      <c r="B73" s="24" t="s">
        <v>12</v>
      </c>
      <c r="C73" s="27"/>
      <c r="D73" s="27">
        <v>6999739.0199999996</v>
      </c>
      <c r="E73" s="58"/>
      <c r="F73" s="27">
        <v>0</v>
      </c>
      <c r="G73" s="58"/>
      <c r="H73" s="27">
        <v>0</v>
      </c>
      <c r="I73" s="58"/>
      <c r="J73" s="27">
        <f>SUM(D73:H73)</f>
        <v>6999739.0199999996</v>
      </c>
      <c r="K73" s="47"/>
      <c r="L73" s="48"/>
    </row>
    <row r="74" spans="1:12" ht="15.75" x14ac:dyDescent="0.25">
      <c r="A74" s="1">
        <v>6200</v>
      </c>
      <c r="B74" s="24" t="s">
        <v>13</v>
      </c>
      <c r="C74" s="32"/>
      <c r="D74" s="30">
        <v>11950</v>
      </c>
      <c r="E74" s="34"/>
      <c r="F74" s="30">
        <v>0</v>
      </c>
      <c r="G74" s="34"/>
      <c r="H74" s="30">
        <v>0</v>
      </c>
      <c r="I74" s="34"/>
      <c r="J74" s="32">
        <f>SUM(D74:H74)</f>
        <v>11950</v>
      </c>
      <c r="K74" s="33"/>
      <c r="L74" s="48"/>
    </row>
    <row r="75" spans="1:12" ht="15.75" x14ac:dyDescent="0.25">
      <c r="A75" s="1">
        <v>6300</v>
      </c>
      <c r="B75" s="24" t="s">
        <v>14</v>
      </c>
      <c r="C75" s="32"/>
      <c r="D75" s="30">
        <v>58719</v>
      </c>
      <c r="E75" s="34"/>
      <c r="F75" s="30">
        <v>0</v>
      </c>
      <c r="G75" s="34"/>
      <c r="H75" s="30">
        <v>0</v>
      </c>
      <c r="I75" s="34"/>
      <c r="J75" s="32">
        <f>SUM(D75:H75)</f>
        <v>58719</v>
      </c>
      <c r="K75" s="33"/>
      <c r="L75" s="48"/>
    </row>
    <row r="76" spans="1:12" ht="15.75" x14ac:dyDescent="0.25">
      <c r="A76" s="1">
        <v>6400</v>
      </c>
      <c r="B76" s="24" t="s">
        <v>15</v>
      </c>
      <c r="C76" s="32"/>
      <c r="D76" s="30">
        <v>10578</v>
      </c>
      <c r="E76" s="34"/>
      <c r="F76" s="30">
        <v>0</v>
      </c>
      <c r="G76" s="34"/>
      <c r="H76" s="30">
        <v>0</v>
      </c>
      <c r="I76" s="34"/>
      <c r="J76" s="32">
        <f>SUM(D76:H76)</f>
        <v>10578</v>
      </c>
      <c r="K76" s="33"/>
      <c r="L76" s="48"/>
    </row>
    <row r="77" spans="1:12" ht="15.75" x14ac:dyDescent="0.25">
      <c r="A77" s="1">
        <v>6600</v>
      </c>
      <c r="B77" s="24" t="s">
        <v>16</v>
      </c>
      <c r="C77" s="57"/>
      <c r="D77" s="30">
        <v>0</v>
      </c>
      <c r="E77" s="34"/>
      <c r="F77" s="30">
        <v>0</v>
      </c>
      <c r="G77" s="34"/>
      <c r="H77" s="30">
        <v>0</v>
      </c>
      <c r="I77" s="34"/>
      <c r="J77" s="32">
        <f>SUM(D77:H77)</f>
        <v>0</v>
      </c>
      <c r="K77" s="33"/>
      <c r="L77" s="48"/>
    </row>
    <row r="78" spans="1:12" ht="15.75" x14ac:dyDescent="0.25">
      <c r="A78" s="1"/>
      <c r="B78" s="11" t="s">
        <v>31</v>
      </c>
      <c r="C78" s="28"/>
      <c r="D78" s="49">
        <f>SUM(D73:D77)</f>
        <v>7080986.0199999996</v>
      </c>
      <c r="E78" s="58"/>
      <c r="F78" s="49">
        <v>0</v>
      </c>
      <c r="G78" s="58"/>
      <c r="H78" s="49">
        <v>0</v>
      </c>
      <c r="I78" s="58"/>
      <c r="J78" s="49">
        <f>SUM(J73:J77)</f>
        <v>7080986.0199999996</v>
      </c>
      <c r="K78" s="43"/>
      <c r="L78" s="48"/>
    </row>
    <row r="79" spans="1:12" ht="15.75" x14ac:dyDescent="0.25">
      <c r="A79" s="1"/>
      <c r="B79" s="36"/>
      <c r="C79" s="1"/>
      <c r="D79" s="60"/>
      <c r="E79" s="59"/>
      <c r="F79" s="60"/>
      <c r="G79" s="59"/>
      <c r="H79" s="60"/>
      <c r="I79" s="59"/>
      <c r="J79" s="52"/>
      <c r="K79" s="53"/>
      <c r="L79" s="48"/>
    </row>
    <row r="80" spans="1:12" ht="15.75" x14ac:dyDescent="0.25">
      <c r="A80" s="1"/>
      <c r="B80" s="44" t="s">
        <v>32</v>
      </c>
      <c r="C80" s="45"/>
      <c r="D80" s="45"/>
      <c r="E80" s="59"/>
      <c r="F80" s="45"/>
      <c r="G80" s="59"/>
      <c r="H80" s="45"/>
      <c r="I80" s="59"/>
      <c r="J80" s="52"/>
      <c r="K80" s="53"/>
      <c r="L80" s="48"/>
    </row>
    <row r="81" spans="1:12" ht="15.75" x14ac:dyDescent="0.25">
      <c r="A81" s="1">
        <v>6100</v>
      </c>
      <c r="B81" s="24" t="s">
        <v>12</v>
      </c>
      <c r="C81" s="27"/>
      <c r="D81" s="27">
        <v>17975803.899999999</v>
      </c>
      <c r="E81" s="58"/>
      <c r="F81" s="27">
        <v>0</v>
      </c>
      <c r="G81" s="58"/>
      <c r="H81" s="27">
        <v>0</v>
      </c>
      <c r="I81" s="58"/>
      <c r="J81" s="27">
        <f>SUM(D81:H81)</f>
        <v>17975803.899999999</v>
      </c>
      <c r="K81" s="47"/>
      <c r="L81" s="48"/>
    </row>
    <row r="82" spans="1:12" ht="15.75" x14ac:dyDescent="0.25">
      <c r="A82" s="1">
        <v>6200</v>
      </c>
      <c r="B82" s="24" t="s">
        <v>13</v>
      </c>
      <c r="C82" s="32"/>
      <c r="D82" s="30">
        <v>552000</v>
      </c>
      <c r="E82" s="34"/>
      <c r="F82" s="30">
        <v>0</v>
      </c>
      <c r="G82" s="34"/>
      <c r="H82" s="30">
        <v>0</v>
      </c>
      <c r="I82" s="34"/>
      <c r="J82" s="32">
        <f>SUM(D82:H82)</f>
        <v>552000</v>
      </c>
      <c r="K82" s="33"/>
      <c r="L82" s="48"/>
    </row>
    <row r="83" spans="1:12" ht="15.75" x14ac:dyDescent="0.25">
      <c r="A83" s="1">
        <v>6300</v>
      </c>
      <c r="B83" s="24" t="s">
        <v>14</v>
      </c>
      <c r="C83" s="32"/>
      <c r="D83" s="30">
        <v>2994136</v>
      </c>
      <c r="E83" s="34"/>
      <c r="F83" s="30">
        <v>0</v>
      </c>
      <c r="G83" s="34"/>
      <c r="H83" s="30">
        <v>0</v>
      </c>
      <c r="I83" s="34"/>
      <c r="J83" s="32">
        <f>SUM(D83:H83)</f>
        <v>2994136</v>
      </c>
      <c r="K83" s="33"/>
      <c r="L83" s="48"/>
    </row>
    <row r="84" spans="1:12" ht="15.75" x14ac:dyDescent="0.25">
      <c r="A84" s="1">
        <v>6400</v>
      </c>
      <c r="B84" s="24" t="s">
        <v>15</v>
      </c>
      <c r="C84" s="32"/>
      <c r="D84" s="30">
        <v>-934330</v>
      </c>
      <c r="E84" s="34"/>
      <c r="F84" s="30">
        <v>0</v>
      </c>
      <c r="G84" s="34"/>
      <c r="H84" s="30">
        <v>0</v>
      </c>
      <c r="I84" s="34"/>
      <c r="J84" s="32">
        <f>SUM(D84:H84)</f>
        <v>-934330</v>
      </c>
      <c r="K84" s="33"/>
      <c r="L84" s="48"/>
    </row>
    <row r="85" spans="1:12" ht="15.75" x14ac:dyDescent="0.25">
      <c r="A85" s="1">
        <v>6600</v>
      </c>
      <c r="B85" s="24" t="s">
        <v>16</v>
      </c>
      <c r="C85" s="57"/>
      <c r="D85" s="30">
        <v>0</v>
      </c>
      <c r="E85" s="34"/>
      <c r="F85" s="30">
        <v>0</v>
      </c>
      <c r="G85" s="34"/>
      <c r="H85" s="30">
        <v>0</v>
      </c>
      <c r="I85" s="34"/>
      <c r="J85" s="32">
        <f>SUM(D85:H85)</f>
        <v>0</v>
      </c>
      <c r="K85" s="33"/>
      <c r="L85" s="48"/>
    </row>
    <row r="86" spans="1:12" ht="15.75" x14ac:dyDescent="0.25">
      <c r="A86" s="1"/>
      <c r="B86" s="11" t="s">
        <v>33</v>
      </c>
      <c r="C86" s="28"/>
      <c r="D86" s="49">
        <f>SUM(D81:D85)</f>
        <v>20587609.899999999</v>
      </c>
      <c r="E86" s="58"/>
      <c r="F86" s="49">
        <v>0</v>
      </c>
      <c r="G86" s="58"/>
      <c r="H86" s="49">
        <v>0</v>
      </c>
      <c r="I86" s="58"/>
      <c r="J86" s="49">
        <f>SUM(J81:J85)</f>
        <v>20587609.899999999</v>
      </c>
      <c r="K86" s="43"/>
      <c r="L86" s="48"/>
    </row>
    <row r="87" spans="1:12" ht="15.75" x14ac:dyDescent="0.25">
      <c r="A87" s="1"/>
      <c r="B87" s="36"/>
      <c r="C87" s="1"/>
      <c r="D87" s="60"/>
      <c r="E87" s="59"/>
      <c r="F87" s="60"/>
      <c r="G87" s="59"/>
      <c r="H87" s="60"/>
      <c r="I87" s="59"/>
      <c r="J87" s="52"/>
      <c r="K87" s="53"/>
      <c r="L87" s="48"/>
    </row>
    <row r="88" spans="1:12" ht="15.75" x14ac:dyDescent="0.25">
      <c r="A88" s="1"/>
      <c r="B88" s="44" t="s">
        <v>34</v>
      </c>
      <c r="C88" s="1"/>
      <c r="D88" s="60"/>
      <c r="E88" s="59"/>
      <c r="F88" s="60"/>
      <c r="G88" s="59"/>
      <c r="H88" s="60"/>
      <c r="I88" s="59"/>
      <c r="J88" s="52"/>
      <c r="K88" s="53"/>
      <c r="L88" s="48"/>
    </row>
    <row r="89" spans="1:12" ht="15.75" x14ac:dyDescent="0.25">
      <c r="A89" s="1">
        <v>6100</v>
      </c>
      <c r="B89" s="24" t="s">
        <v>12</v>
      </c>
      <c r="C89" s="1"/>
      <c r="D89" s="27">
        <v>11856</v>
      </c>
      <c r="E89" s="58"/>
      <c r="F89" s="27">
        <v>0</v>
      </c>
      <c r="G89" s="58"/>
      <c r="H89" s="27">
        <v>15759927</v>
      </c>
      <c r="I89" s="58"/>
      <c r="J89" s="27">
        <f>SUM(D89:H89)</f>
        <v>15771783</v>
      </c>
      <c r="K89" s="47"/>
      <c r="L89" s="48"/>
    </row>
    <row r="90" spans="1:12" ht="15.75" x14ac:dyDescent="0.25">
      <c r="A90" s="1">
        <v>6200</v>
      </c>
      <c r="B90" s="24" t="s">
        <v>13</v>
      </c>
      <c r="C90" s="1"/>
      <c r="D90" s="30">
        <v>0</v>
      </c>
      <c r="E90" s="58"/>
      <c r="F90" s="30">
        <v>0</v>
      </c>
      <c r="G90" s="58"/>
      <c r="H90" s="30">
        <v>506500</v>
      </c>
      <c r="I90" s="64"/>
      <c r="J90" s="32">
        <f>SUM(D90:H90)</f>
        <v>506500</v>
      </c>
      <c r="K90" s="33"/>
      <c r="L90" s="48"/>
    </row>
    <row r="91" spans="1:12" ht="15.75" x14ac:dyDescent="0.25">
      <c r="A91" s="1">
        <v>6300</v>
      </c>
      <c r="B91" s="24" t="s">
        <v>14</v>
      </c>
      <c r="C91" s="1"/>
      <c r="D91" s="30">
        <v>0</v>
      </c>
      <c r="E91" s="58"/>
      <c r="F91" s="30">
        <v>0</v>
      </c>
      <c r="G91" s="58"/>
      <c r="H91" s="30">
        <v>13025571</v>
      </c>
      <c r="I91" s="64"/>
      <c r="J91" s="32">
        <f>SUM(D91:H91)</f>
        <v>13025571</v>
      </c>
      <c r="K91" s="33"/>
      <c r="L91" s="48"/>
    </row>
    <row r="92" spans="1:12" ht="15.75" x14ac:dyDescent="0.25">
      <c r="A92" s="1">
        <v>6400</v>
      </c>
      <c r="B92" s="24" t="s">
        <v>15</v>
      </c>
      <c r="C92" s="1"/>
      <c r="D92" s="30">
        <v>0</v>
      </c>
      <c r="E92" s="58"/>
      <c r="F92" s="30">
        <v>0</v>
      </c>
      <c r="G92" s="58"/>
      <c r="H92" s="30">
        <v>156500</v>
      </c>
      <c r="I92" s="64"/>
      <c r="J92" s="32">
        <f>SUM(D92:H92)</f>
        <v>156500</v>
      </c>
      <c r="K92" s="33"/>
      <c r="L92" s="48"/>
    </row>
    <row r="93" spans="1:12" ht="15.75" x14ac:dyDescent="0.25">
      <c r="A93" s="1">
        <v>6600</v>
      </c>
      <c r="B93" s="24" t="s">
        <v>16</v>
      </c>
      <c r="C93" s="32"/>
      <c r="D93" s="30">
        <v>0</v>
      </c>
      <c r="E93" s="34"/>
      <c r="F93" s="30">
        <v>0</v>
      </c>
      <c r="G93" s="34"/>
      <c r="H93" s="30">
        <v>0</v>
      </c>
      <c r="I93" s="34"/>
      <c r="J93" s="32">
        <f>SUM(D93:H93)</f>
        <v>0</v>
      </c>
      <c r="K93" s="33"/>
      <c r="L93" s="48"/>
    </row>
    <row r="94" spans="1:12" ht="15.75" x14ac:dyDescent="0.25">
      <c r="A94" s="1"/>
      <c r="B94" s="11" t="s">
        <v>35</v>
      </c>
      <c r="C94" s="28"/>
      <c r="D94" s="49">
        <f>SUM(D89:D93)</f>
        <v>11856</v>
      </c>
      <c r="E94" s="58"/>
      <c r="F94" s="49">
        <v>0</v>
      </c>
      <c r="G94" s="58"/>
      <c r="H94" s="49">
        <f>SUM(H89:H93)</f>
        <v>29448498</v>
      </c>
      <c r="I94" s="58"/>
      <c r="J94" s="49">
        <f>SUM(J89:J93)</f>
        <v>29460354</v>
      </c>
      <c r="K94" s="43"/>
      <c r="L94" s="48"/>
    </row>
    <row r="95" spans="1:12" ht="15.75" x14ac:dyDescent="0.25">
      <c r="A95" s="1"/>
      <c r="B95" s="36"/>
      <c r="C95" s="1"/>
      <c r="D95" s="60"/>
      <c r="E95" s="59"/>
      <c r="F95" s="60"/>
      <c r="G95" s="59"/>
      <c r="H95" s="60"/>
      <c r="I95" s="59"/>
      <c r="J95" s="52"/>
      <c r="K95" s="53"/>
      <c r="L95" s="48"/>
    </row>
    <row r="96" spans="1:12" ht="15.75" x14ac:dyDescent="0.25">
      <c r="A96" s="1"/>
      <c r="B96" s="44" t="s">
        <v>36</v>
      </c>
      <c r="C96" s="45"/>
      <c r="D96" s="45"/>
      <c r="E96" s="59"/>
      <c r="F96" s="45"/>
      <c r="G96" s="59"/>
      <c r="H96" s="45"/>
      <c r="I96" s="59"/>
      <c r="J96" s="52"/>
      <c r="K96" s="53"/>
      <c r="L96" s="48"/>
    </row>
    <row r="97" spans="1:13" ht="15.75" x14ac:dyDescent="0.25">
      <c r="A97" s="1">
        <v>6100</v>
      </c>
      <c r="B97" s="24" t="s">
        <v>12</v>
      </c>
      <c r="C97" s="27"/>
      <c r="D97" s="27">
        <v>4947504.1900000004</v>
      </c>
      <c r="E97" s="58"/>
      <c r="F97" s="27">
        <v>0</v>
      </c>
      <c r="G97" s="58"/>
      <c r="H97" s="27">
        <v>0</v>
      </c>
      <c r="I97" s="58"/>
      <c r="J97" s="27">
        <f>SUM(D97:H97)</f>
        <v>4947504.1900000004</v>
      </c>
      <c r="K97" s="47"/>
      <c r="L97" s="48"/>
    </row>
    <row r="98" spans="1:13" ht="15.75" x14ac:dyDescent="0.25">
      <c r="A98" s="1">
        <v>6200</v>
      </c>
      <c r="B98" s="24" t="s">
        <v>13</v>
      </c>
      <c r="C98" s="32"/>
      <c r="D98" s="30">
        <v>770228</v>
      </c>
      <c r="E98" s="34"/>
      <c r="F98" s="30">
        <v>0</v>
      </c>
      <c r="G98" s="34"/>
      <c r="H98" s="30">
        <v>0</v>
      </c>
      <c r="I98" s="34"/>
      <c r="J98" s="32">
        <f>SUM(D98:H98)</f>
        <v>770228</v>
      </c>
      <c r="K98" s="33"/>
      <c r="L98" s="48"/>
    </row>
    <row r="99" spans="1:13" ht="15.75" x14ac:dyDescent="0.25">
      <c r="A99" s="1">
        <v>6300</v>
      </c>
      <c r="B99" s="24" t="s">
        <v>14</v>
      </c>
      <c r="C99" s="32"/>
      <c r="D99" s="30">
        <v>670900</v>
      </c>
      <c r="E99" s="34"/>
      <c r="F99" s="30">
        <v>0</v>
      </c>
      <c r="G99" s="34"/>
      <c r="H99" s="30">
        <v>0</v>
      </c>
      <c r="I99" s="34"/>
      <c r="J99" s="32">
        <f>SUM(D99:H99)</f>
        <v>670900</v>
      </c>
      <c r="K99" s="33"/>
      <c r="L99" s="48"/>
    </row>
    <row r="100" spans="1:13" ht="15.75" x14ac:dyDescent="0.25">
      <c r="A100" s="1">
        <v>6400</v>
      </c>
      <c r="B100" s="24" t="s">
        <v>15</v>
      </c>
      <c r="C100" s="32"/>
      <c r="D100" s="30">
        <v>2858037</v>
      </c>
      <c r="E100" s="34"/>
      <c r="F100" s="30">
        <v>0</v>
      </c>
      <c r="G100" s="34"/>
      <c r="H100" s="30">
        <v>0</v>
      </c>
      <c r="I100" s="34"/>
      <c r="J100" s="32">
        <f>SUM(D100:H100)</f>
        <v>2858037</v>
      </c>
      <c r="K100" s="33"/>
      <c r="L100" s="48"/>
    </row>
    <row r="101" spans="1:13" ht="15.75" x14ac:dyDescent="0.25">
      <c r="A101" s="1">
        <v>6600</v>
      </c>
      <c r="B101" s="24" t="s">
        <v>16</v>
      </c>
      <c r="C101" s="57"/>
      <c r="D101" s="30">
        <v>0</v>
      </c>
      <c r="E101" s="34"/>
      <c r="F101" s="30">
        <v>0</v>
      </c>
      <c r="G101" s="34"/>
      <c r="H101" s="30">
        <v>0</v>
      </c>
      <c r="I101" s="34"/>
      <c r="J101" s="32">
        <f>SUM(D101:H101)</f>
        <v>0</v>
      </c>
      <c r="K101" s="33"/>
      <c r="L101" s="48"/>
      <c r="M101" s="65"/>
    </row>
    <row r="102" spans="1:13" ht="15.75" x14ac:dyDescent="0.25">
      <c r="A102" s="1"/>
      <c r="B102" s="11" t="s">
        <v>37</v>
      </c>
      <c r="C102" s="28"/>
      <c r="D102" s="49">
        <f>SUM(D97:D101)</f>
        <v>9246669.1900000013</v>
      </c>
      <c r="E102" s="58"/>
      <c r="F102" s="49">
        <v>0</v>
      </c>
      <c r="G102" s="58"/>
      <c r="H102" s="49">
        <v>0</v>
      </c>
      <c r="I102" s="58"/>
      <c r="J102" s="49">
        <f>SUM(J97:J101)</f>
        <v>9246669.1900000013</v>
      </c>
      <c r="K102" s="43"/>
      <c r="L102" s="48"/>
    </row>
    <row r="103" spans="1:13" ht="15.75" x14ac:dyDescent="0.25">
      <c r="A103" s="1"/>
      <c r="B103" s="36"/>
      <c r="C103" s="1"/>
      <c r="D103" s="60"/>
      <c r="E103" s="59"/>
      <c r="F103" s="60"/>
      <c r="G103" s="59"/>
      <c r="H103" s="60"/>
      <c r="I103" s="59"/>
      <c r="J103" s="52"/>
      <c r="K103" s="53"/>
      <c r="L103" s="48"/>
    </row>
    <row r="104" spans="1:13" ht="15.75" x14ac:dyDescent="0.25">
      <c r="A104" s="1"/>
      <c r="B104" s="44" t="s">
        <v>38</v>
      </c>
      <c r="C104" s="45"/>
      <c r="D104" s="45"/>
      <c r="E104" s="59"/>
      <c r="F104" s="45"/>
      <c r="G104" s="59"/>
      <c r="H104" s="45"/>
      <c r="I104" s="59"/>
      <c r="J104" s="52"/>
      <c r="K104" s="53"/>
      <c r="L104" s="48"/>
    </row>
    <row r="105" spans="1:13" ht="15.75" x14ac:dyDescent="0.25">
      <c r="A105" s="1">
        <v>6100</v>
      </c>
      <c r="B105" s="24" t="s">
        <v>12</v>
      </c>
      <c r="C105" s="27"/>
      <c r="D105" s="27">
        <v>9380554.9499999993</v>
      </c>
      <c r="E105" s="58"/>
      <c r="F105" s="27">
        <v>0</v>
      </c>
      <c r="G105" s="58"/>
      <c r="H105" s="27">
        <v>0</v>
      </c>
      <c r="I105" s="58"/>
      <c r="J105" s="27">
        <f>SUM(D105:H105)</f>
        <v>9380554.9499999993</v>
      </c>
      <c r="K105" s="47"/>
      <c r="L105" s="48"/>
    </row>
    <row r="106" spans="1:13" ht="15.75" x14ac:dyDescent="0.25">
      <c r="A106" s="1">
        <v>6200</v>
      </c>
      <c r="B106" s="24" t="s">
        <v>13</v>
      </c>
      <c r="C106" s="32"/>
      <c r="D106" s="30">
        <v>1687883</v>
      </c>
      <c r="E106" s="34"/>
      <c r="F106" s="30">
        <v>0</v>
      </c>
      <c r="G106" s="34"/>
      <c r="H106" s="30">
        <v>0</v>
      </c>
      <c r="I106" s="34"/>
      <c r="J106" s="32">
        <f>SUM(D106:H106)</f>
        <v>1687883</v>
      </c>
      <c r="K106" s="33"/>
      <c r="L106" s="48"/>
    </row>
    <row r="107" spans="1:13" ht="15.75" x14ac:dyDescent="0.25">
      <c r="A107" s="1">
        <v>6300</v>
      </c>
      <c r="B107" s="24" t="s">
        <v>14</v>
      </c>
      <c r="C107" s="32"/>
      <c r="D107" s="30">
        <v>208898</v>
      </c>
      <c r="E107" s="34"/>
      <c r="F107" s="30">
        <v>0</v>
      </c>
      <c r="G107" s="34"/>
      <c r="H107" s="30">
        <v>0</v>
      </c>
      <c r="I107" s="34"/>
      <c r="J107" s="32">
        <f>SUM(D107:H107)</f>
        <v>208898</v>
      </c>
      <c r="K107" s="33"/>
      <c r="L107" s="48"/>
    </row>
    <row r="108" spans="1:13" ht="15.75" x14ac:dyDescent="0.25">
      <c r="A108" s="1">
        <v>6400</v>
      </c>
      <c r="B108" s="24" t="s">
        <v>15</v>
      </c>
      <c r="C108" s="32"/>
      <c r="D108" s="30">
        <v>1043121</v>
      </c>
      <c r="E108" s="34"/>
      <c r="F108" s="30">
        <v>0</v>
      </c>
      <c r="G108" s="34"/>
      <c r="H108" s="30">
        <v>0</v>
      </c>
      <c r="I108" s="34"/>
      <c r="J108" s="32">
        <f>SUM(D108:H108)</f>
        <v>1043121</v>
      </c>
      <c r="K108" s="33"/>
      <c r="L108" s="48"/>
    </row>
    <row r="109" spans="1:13" ht="15.75" x14ac:dyDescent="0.25">
      <c r="A109" s="1">
        <v>6600</v>
      </c>
      <c r="B109" s="24" t="s">
        <v>16</v>
      </c>
      <c r="C109" s="57"/>
      <c r="D109" s="30">
        <v>0</v>
      </c>
      <c r="E109" s="34"/>
      <c r="F109" s="30">
        <v>0</v>
      </c>
      <c r="G109" s="34"/>
      <c r="H109" s="30">
        <v>0</v>
      </c>
      <c r="I109" s="34"/>
      <c r="J109" s="32">
        <f>SUM(D109:H109)</f>
        <v>0</v>
      </c>
      <c r="K109" s="33"/>
      <c r="L109" s="48"/>
    </row>
    <row r="110" spans="1:13" ht="15.75" x14ac:dyDescent="0.25">
      <c r="A110" s="1"/>
      <c r="B110" s="11" t="s">
        <v>39</v>
      </c>
      <c r="C110" s="28"/>
      <c r="D110" s="49">
        <f>SUM(D105:D109)</f>
        <v>12320456.949999999</v>
      </c>
      <c r="E110" s="58"/>
      <c r="F110" s="49">
        <v>0</v>
      </c>
      <c r="G110" s="58"/>
      <c r="H110" s="49">
        <v>0</v>
      </c>
      <c r="I110" s="58"/>
      <c r="J110" s="49">
        <f>SUM(J105:J109)</f>
        <v>12320456.949999999</v>
      </c>
      <c r="K110" s="43"/>
      <c r="L110" s="48"/>
    </row>
    <row r="111" spans="1:13" ht="15.75" x14ac:dyDescent="0.25">
      <c r="A111" s="1"/>
      <c r="B111" s="36"/>
      <c r="C111" s="1"/>
      <c r="D111" s="60"/>
      <c r="E111" s="59"/>
      <c r="F111" s="60"/>
      <c r="G111" s="59"/>
      <c r="H111" s="60"/>
      <c r="I111" s="59"/>
      <c r="J111" s="52"/>
      <c r="K111" s="53"/>
      <c r="L111" s="48"/>
    </row>
    <row r="112" spans="1:13" ht="15.75" x14ac:dyDescent="0.25">
      <c r="A112" s="1"/>
      <c r="B112" s="44" t="s">
        <v>40</v>
      </c>
      <c r="C112" s="45"/>
      <c r="D112" s="45"/>
      <c r="E112" s="59"/>
      <c r="F112" s="45"/>
      <c r="G112" s="59"/>
      <c r="H112" s="45"/>
      <c r="I112" s="59"/>
      <c r="J112" s="52"/>
      <c r="K112" s="53"/>
      <c r="L112" s="48"/>
    </row>
    <row r="113" spans="1:12" ht="15.75" x14ac:dyDescent="0.25">
      <c r="A113" s="1">
        <v>6100</v>
      </c>
      <c r="B113" s="24" t="s">
        <v>12</v>
      </c>
      <c r="C113" s="27"/>
      <c r="D113" s="27">
        <v>8287038.5700000003</v>
      </c>
      <c r="E113" s="58"/>
      <c r="F113" s="27">
        <v>0</v>
      </c>
      <c r="G113" s="58"/>
      <c r="H113" s="27">
        <v>0</v>
      </c>
      <c r="I113" s="58"/>
      <c r="J113" s="27">
        <f>SUM(D113:H113)</f>
        <v>8287038.5700000003</v>
      </c>
      <c r="K113" s="47"/>
      <c r="L113" s="48"/>
    </row>
    <row r="114" spans="1:12" ht="15.75" x14ac:dyDescent="0.25">
      <c r="A114" s="1">
        <v>6200</v>
      </c>
      <c r="B114" s="24" t="s">
        <v>13</v>
      </c>
      <c r="C114" s="32"/>
      <c r="D114" s="30">
        <v>36647854</v>
      </c>
      <c r="E114" s="34"/>
      <c r="F114" s="30">
        <v>0</v>
      </c>
      <c r="G114" s="34"/>
      <c r="H114" s="30">
        <v>0</v>
      </c>
      <c r="I114" s="34"/>
      <c r="J114" s="32">
        <f>SUM(D114:H114)</f>
        <v>36647854</v>
      </c>
      <c r="K114" s="33"/>
      <c r="L114" s="48"/>
    </row>
    <row r="115" spans="1:12" ht="15.75" x14ac:dyDescent="0.25">
      <c r="A115" s="1">
        <v>6300</v>
      </c>
      <c r="B115" s="24" t="s">
        <v>14</v>
      </c>
      <c r="C115" s="32"/>
      <c r="D115" s="30">
        <v>2108045</v>
      </c>
      <c r="E115" s="34"/>
      <c r="F115" s="30">
        <v>0</v>
      </c>
      <c r="G115" s="34"/>
      <c r="H115" s="30">
        <v>0</v>
      </c>
      <c r="I115" s="34"/>
      <c r="J115" s="32">
        <f>SUM(D115:H115)</f>
        <v>2108045</v>
      </c>
      <c r="K115" s="33"/>
      <c r="L115" s="48"/>
    </row>
    <row r="116" spans="1:12" ht="15.75" x14ac:dyDescent="0.25">
      <c r="A116" s="1">
        <v>6400</v>
      </c>
      <c r="B116" s="24" t="s">
        <v>15</v>
      </c>
      <c r="C116" s="32"/>
      <c r="D116" s="30">
        <v>7182282</v>
      </c>
      <c r="E116" s="34"/>
      <c r="F116" s="30">
        <v>0</v>
      </c>
      <c r="G116" s="34"/>
      <c r="H116" s="30">
        <v>0</v>
      </c>
      <c r="I116" s="34"/>
      <c r="J116" s="32">
        <f>SUM(D116:H116)</f>
        <v>7182282</v>
      </c>
      <c r="K116" s="33"/>
      <c r="L116" s="48"/>
    </row>
    <row r="117" spans="1:12" ht="15.75" x14ac:dyDescent="0.25">
      <c r="A117" s="1">
        <v>6600</v>
      </c>
      <c r="B117" s="24" t="s">
        <v>16</v>
      </c>
      <c r="C117" s="57"/>
      <c r="D117" s="30">
        <v>0</v>
      </c>
      <c r="E117" s="34"/>
      <c r="F117" s="30">
        <v>0</v>
      </c>
      <c r="G117" s="34"/>
      <c r="H117" s="30">
        <v>0</v>
      </c>
      <c r="I117" s="34"/>
      <c r="J117" s="32">
        <f>SUM(D117:H117)</f>
        <v>0</v>
      </c>
      <c r="K117" s="33"/>
      <c r="L117" s="48"/>
    </row>
    <row r="118" spans="1:12" ht="15.75" x14ac:dyDescent="0.25">
      <c r="A118" s="1"/>
      <c r="B118" s="11" t="s">
        <v>41</v>
      </c>
      <c r="C118" s="28"/>
      <c r="D118" s="49">
        <f>SUM(D113:D117)</f>
        <v>54225219.57</v>
      </c>
      <c r="E118" s="58"/>
      <c r="F118" s="49">
        <v>0</v>
      </c>
      <c r="G118" s="58"/>
      <c r="H118" s="49">
        <v>0</v>
      </c>
      <c r="I118" s="58"/>
      <c r="J118" s="49">
        <f>SUM(J113:J117)</f>
        <v>54225219.57</v>
      </c>
      <c r="K118" s="43"/>
      <c r="L118" s="48"/>
    </row>
    <row r="119" spans="1:12" ht="15.75" x14ac:dyDescent="0.25">
      <c r="A119" s="1"/>
      <c r="B119" s="36"/>
      <c r="C119" s="1"/>
      <c r="D119" s="60"/>
      <c r="E119" s="59"/>
      <c r="F119" s="60"/>
      <c r="G119" s="59"/>
      <c r="H119" s="60"/>
      <c r="I119" s="59"/>
      <c r="J119" s="52"/>
      <c r="K119" s="53"/>
      <c r="L119" s="48"/>
    </row>
    <row r="120" spans="1:12" ht="15.75" x14ac:dyDescent="0.25">
      <c r="A120" s="1"/>
      <c r="B120" s="44" t="s">
        <v>42</v>
      </c>
      <c r="C120" s="45"/>
      <c r="D120" s="45"/>
      <c r="E120" s="59"/>
      <c r="F120" s="45"/>
      <c r="G120" s="59"/>
      <c r="H120" s="45"/>
      <c r="I120" s="59"/>
      <c r="J120" s="52"/>
      <c r="K120" s="53"/>
      <c r="L120" s="48"/>
    </row>
    <row r="121" spans="1:12" ht="15.75" x14ac:dyDescent="0.25">
      <c r="A121" s="1">
        <v>6100</v>
      </c>
      <c r="B121" s="24" t="s">
        <v>12</v>
      </c>
      <c r="C121" s="27"/>
      <c r="D121" s="27">
        <v>5401136.1399999997</v>
      </c>
      <c r="E121" s="58"/>
      <c r="F121" s="27">
        <v>0</v>
      </c>
      <c r="G121" s="58"/>
      <c r="H121" s="27">
        <v>0</v>
      </c>
      <c r="I121" s="58"/>
      <c r="J121" s="27">
        <f>SUM(D121:H121)</f>
        <v>5401136.1399999997</v>
      </c>
      <c r="K121" s="47"/>
      <c r="L121" s="48"/>
    </row>
    <row r="122" spans="1:12" ht="15.75" x14ac:dyDescent="0.25">
      <c r="A122" s="1">
        <v>6200</v>
      </c>
      <c r="B122" s="24" t="s">
        <v>13</v>
      </c>
      <c r="C122" s="30"/>
      <c r="D122" s="30">
        <v>4234454</v>
      </c>
      <c r="E122" s="34"/>
      <c r="F122" s="30">
        <v>0</v>
      </c>
      <c r="G122" s="34"/>
      <c r="H122" s="30">
        <v>0</v>
      </c>
      <c r="I122" s="34"/>
      <c r="J122" s="32">
        <f>SUM(D122:H122)</f>
        <v>4234454</v>
      </c>
      <c r="K122" s="33"/>
      <c r="L122" s="48"/>
    </row>
    <row r="123" spans="1:12" ht="15.75" x14ac:dyDescent="0.25">
      <c r="A123" s="1">
        <v>6300</v>
      </c>
      <c r="B123" s="24" t="s">
        <v>14</v>
      </c>
      <c r="C123" s="57"/>
      <c r="D123" s="30">
        <v>127574</v>
      </c>
      <c r="E123" s="34"/>
      <c r="F123" s="30">
        <v>0</v>
      </c>
      <c r="G123" s="34"/>
      <c r="H123" s="30">
        <v>0</v>
      </c>
      <c r="I123" s="34"/>
      <c r="J123" s="32">
        <f>SUM(D123:H123)</f>
        <v>127574</v>
      </c>
      <c r="K123" s="33"/>
      <c r="L123" s="48"/>
    </row>
    <row r="124" spans="1:12" ht="15.75" x14ac:dyDescent="0.25">
      <c r="A124" s="1">
        <v>6400</v>
      </c>
      <c r="B124" s="24" t="s">
        <v>15</v>
      </c>
      <c r="C124" s="57"/>
      <c r="D124" s="30">
        <v>186359</v>
      </c>
      <c r="E124" s="34"/>
      <c r="F124" s="30">
        <v>0</v>
      </c>
      <c r="G124" s="34"/>
      <c r="H124" s="30">
        <v>0</v>
      </c>
      <c r="I124" s="34"/>
      <c r="J124" s="32">
        <f>SUM(D124:H124)</f>
        <v>186359</v>
      </c>
      <c r="K124" s="33"/>
      <c r="L124" s="48"/>
    </row>
    <row r="125" spans="1:12" ht="15.75" x14ac:dyDescent="0.25">
      <c r="A125" s="1">
        <v>6600</v>
      </c>
      <c r="B125" s="24" t="s">
        <v>16</v>
      </c>
      <c r="C125" s="57"/>
      <c r="D125" s="30">
        <v>0</v>
      </c>
      <c r="E125" s="34"/>
      <c r="F125" s="30">
        <v>0</v>
      </c>
      <c r="G125" s="34"/>
      <c r="H125" s="30">
        <v>0</v>
      </c>
      <c r="I125" s="34"/>
      <c r="J125" s="32">
        <f>SUM(D125:H125)</f>
        <v>0</v>
      </c>
      <c r="K125" s="33"/>
      <c r="L125" s="48"/>
    </row>
    <row r="126" spans="1:12" ht="15.75" x14ac:dyDescent="0.25">
      <c r="A126" s="1"/>
      <c r="B126" s="11" t="s">
        <v>43</v>
      </c>
      <c r="C126" s="28"/>
      <c r="D126" s="49">
        <f>SUM(D121:D125)</f>
        <v>9949523.1400000006</v>
      </c>
      <c r="E126" s="58"/>
      <c r="F126" s="49">
        <v>0</v>
      </c>
      <c r="G126" s="58"/>
      <c r="H126" s="49">
        <v>0</v>
      </c>
      <c r="I126" s="58"/>
      <c r="J126" s="49">
        <f>SUM(J121:J125)</f>
        <v>9949523.1400000006</v>
      </c>
      <c r="K126" s="43"/>
      <c r="L126" s="48"/>
    </row>
    <row r="127" spans="1:12" ht="15.75" x14ac:dyDescent="0.25">
      <c r="A127" s="1"/>
      <c r="B127" s="36"/>
      <c r="C127" s="1"/>
      <c r="D127" s="60"/>
      <c r="E127" s="59"/>
      <c r="F127" s="60"/>
      <c r="G127" s="59"/>
      <c r="H127" s="60"/>
      <c r="I127" s="59"/>
      <c r="J127" s="52"/>
      <c r="K127" s="53"/>
      <c r="L127" s="48"/>
    </row>
    <row r="128" spans="1:12" ht="15.75" x14ac:dyDescent="0.25">
      <c r="A128" s="1"/>
      <c r="B128" s="44" t="s">
        <v>44</v>
      </c>
      <c r="C128" s="45"/>
      <c r="D128" s="45"/>
      <c r="E128" s="59"/>
      <c r="F128" s="45"/>
      <c r="G128" s="59"/>
      <c r="H128" s="45"/>
      <c r="I128" s="59"/>
      <c r="J128" s="52"/>
      <c r="K128" s="53"/>
      <c r="L128" s="48"/>
    </row>
    <row r="129" spans="1:12" ht="15.75" x14ac:dyDescent="0.25">
      <c r="A129" s="1">
        <v>6100</v>
      </c>
      <c r="B129" s="24" t="s">
        <v>12</v>
      </c>
      <c r="C129" s="27"/>
      <c r="D129" s="27">
        <v>4713284.6100000003</v>
      </c>
      <c r="E129" s="58"/>
      <c r="F129" s="27">
        <v>0</v>
      </c>
      <c r="G129" s="58"/>
      <c r="H129" s="27">
        <v>0</v>
      </c>
      <c r="I129" s="58"/>
      <c r="J129" s="27">
        <f>SUM(D129:H129)</f>
        <v>4713284.6100000003</v>
      </c>
      <c r="K129" s="47"/>
      <c r="L129" s="48"/>
    </row>
    <row r="130" spans="1:12" ht="15.75" x14ac:dyDescent="0.25">
      <c r="A130" s="1">
        <v>6200</v>
      </c>
      <c r="B130" s="24" t="s">
        <v>13</v>
      </c>
      <c r="C130" s="30"/>
      <c r="D130" s="30">
        <v>2176520</v>
      </c>
      <c r="E130" s="34"/>
      <c r="F130" s="30">
        <v>0</v>
      </c>
      <c r="G130" s="34"/>
      <c r="H130" s="30">
        <v>0</v>
      </c>
      <c r="I130" s="34"/>
      <c r="J130" s="32">
        <f>SUM(D130:H130)</f>
        <v>2176520</v>
      </c>
      <c r="K130" s="33"/>
      <c r="L130" s="48"/>
    </row>
    <row r="131" spans="1:12" ht="15.75" x14ac:dyDescent="0.25">
      <c r="A131" s="1">
        <v>6300</v>
      </c>
      <c r="B131" s="24" t="s">
        <v>14</v>
      </c>
      <c r="C131" s="30"/>
      <c r="D131" s="30">
        <v>1993297</v>
      </c>
      <c r="E131" s="34"/>
      <c r="F131" s="30">
        <v>0</v>
      </c>
      <c r="G131" s="34"/>
      <c r="H131" s="30">
        <v>0</v>
      </c>
      <c r="I131" s="34"/>
      <c r="J131" s="32">
        <f>SUM(D131:H131)</f>
        <v>1993297</v>
      </c>
      <c r="K131" s="33"/>
      <c r="L131" s="48"/>
    </row>
    <row r="132" spans="1:12" ht="15.75" x14ac:dyDescent="0.25">
      <c r="A132" s="1">
        <v>6400</v>
      </c>
      <c r="B132" s="24" t="s">
        <v>15</v>
      </c>
      <c r="C132" s="30"/>
      <c r="D132" s="30">
        <v>59995</v>
      </c>
      <c r="E132" s="34"/>
      <c r="F132" s="30">
        <v>0</v>
      </c>
      <c r="G132" s="34"/>
      <c r="H132" s="30">
        <v>0</v>
      </c>
      <c r="I132" s="34"/>
      <c r="J132" s="32">
        <f>SUM(D132:H132)</f>
        <v>59995</v>
      </c>
      <c r="K132" s="33"/>
      <c r="L132" s="48"/>
    </row>
    <row r="133" spans="1:12" ht="15.75" x14ac:dyDescent="0.25">
      <c r="A133" s="1">
        <v>6600</v>
      </c>
      <c r="B133" s="24" t="s">
        <v>16</v>
      </c>
      <c r="C133" s="57"/>
      <c r="D133" s="30">
        <v>0</v>
      </c>
      <c r="E133" s="34"/>
      <c r="F133" s="30">
        <v>0</v>
      </c>
      <c r="G133" s="34"/>
      <c r="H133" s="30">
        <v>0</v>
      </c>
      <c r="I133" s="34"/>
      <c r="J133" s="32">
        <f>SUM(D133:H133)</f>
        <v>0</v>
      </c>
      <c r="K133" s="66"/>
      <c r="L133" s="48"/>
    </row>
    <row r="134" spans="1:12" ht="15.75" x14ac:dyDescent="0.25">
      <c r="A134" s="1"/>
      <c r="B134" s="11" t="s">
        <v>45</v>
      </c>
      <c r="C134" s="28"/>
      <c r="D134" s="49">
        <f>SUM(D129:D133)</f>
        <v>8943096.6099999994</v>
      </c>
      <c r="E134" s="58"/>
      <c r="F134" s="49">
        <v>0</v>
      </c>
      <c r="G134" s="58"/>
      <c r="H134" s="49">
        <v>0</v>
      </c>
      <c r="I134" s="58"/>
      <c r="J134" s="49">
        <f>SUM(J129:J133)</f>
        <v>8943096.6099999994</v>
      </c>
      <c r="K134" s="43"/>
      <c r="L134" s="48"/>
    </row>
    <row r="135" spans="1:12" ht="15.75" x14ac:dyDescent="0.25">
      <c r="A135" s="1"/>
      <c r="B135" s="36"/>
      <c r="C135" s="1"/>
      <c r="D135" s="60"/>
      <c r="E135" s="59"/>
      <c r="F135" s="60"/>
      <c r="G135" s="59"/>
      <c r="H135" s="60"/>
      <c r="I135" s="59"/>
      <c r="J135" s="52"/>
      <c r="K135" s="53"/>
      <c r="L135" s="48"/>
    </row>
    <row r="136" spans="1:12" ht="15.75" x14ac:dyDescent="0.25">
      <c r="A136" s="1"/>
      <c r="B136" s="44" t="s">
        <v>46</v>
      </c>
      <c r="C136" s="45"/>
      <c r="D136" s="45"/>
      <c r="E136" s="59"/>
      <c r="F136" s="45"/>
      <c r="G136" s="59"/>
      <c r="H136" s="45"/>
      <c r="I136" s="59"/>
      <c r="J136" s="10"/>
      <c r="K136" s="21"/>
      <c r="L136" s="48"/>
    </row>
    <row r="137" spans="1:12" ht="15.75" x14ac:dyDescent="0.25">
      <c r="A137" s="1">
        <v>6100</v>
      </c>
      <c r="B137" s="24" t="s">
        <v>12</v>
      </c>
      <c r="C137" s="27"/>
      <c r="D137" s="27">
        <v>2697436.69</v>
      </c>
      <c r="E137" s="58"/>
      <c r="F137" s="27">
        <v>0</v>
      </c>
      <c r="G137" s="58"/>
      <c r="H137" s="27">
        <v>0</v>
      </c>
      <c r="I137" s="58"/>
      <c r="J137" s="27">
        <f>SUM(D137:H137)</f>
        <v>2697436.69</v>
      </c>
      <c r="K137" s="47"/>
      <c r="L137" s="48"/>
    </row>
    <row r="138" spans="1:12" ht="15.75" x14ac:dyDescent="0.25">
      <c r="A138" s="1">
        <v>6200</v>
      </c>
      <c r="B138" s="24" t="s">
        <v>13</v>
      </c>
      <c r="C138" s="30"/>
      <c r="D138" s="30">
        <v>126100</v>
      </c>
      <c r="E138" s="34"/>
      <c r="F138" s="30">
        <v>0</v>
      </c>
      <c r="G138" s="34"/>
      <c r="H138" s="30">
        <v>0</v>
      </c>
      <c r="I138" s="34"/>
      <c r="J138" s="32">
        <f>SUM(D138:H138)</f>
        <v>126100</v>
      </c>
      <c r="K138" s="33"/>
      <c r="L138" s="48"/>
    </row>
    <row r="139" spans="1:12" ht="15.75" x14ac:dyDescent="0.25">
      <c r="A139" s="1">
        <v>6300</v>
      </c>
      <c r="B139" s="24" t="s">
        <v>14</v>
      </c>
      <c r="C139" s="30"/>
      <c r="D139" s="30">
        <v>227276</v>
      </c>
      <c r="E139" s="34"/>
      <c r="F139" s="30">
        <v>0</v>
      </c>
      <c r="G139" s="34"/>
      <c r="H139" s="30">
        <v>0</v>
      </c>
      <c r="I139" s="34"/>
      <c r="J139" s="32">
        <f>SUM(D139:H139)</f>
        <v>227276</v>
      </c>
      <c r="K139" s="33"/>
      <c r="L139" s="48"/>
    </row>
    <row r="140" spans="1:12" ht="15.75" x14ac:dyDescent="0.25">
      <c r="A140" s="1">
        <v>6400</v>
      </c>
      <c r="B140" s="24" t="s">
        <v>15</v>
      </c>
      <c r="C140" s="30"/>
      <c r="D140" s="30">
        <v>115736</v>
      </c>
      <c r="E140" s="34"/>
      <c r="F140" s="30">
        <v>0</v>
      </c>
      <c r="G140" s="34"/>
      <c r="H140" s="30">
        <v>0</v>
      </c>
      <c r="I140" s="34"/>
      <c r="J140" s="32">
        <f>SUM(D140:H140)</f>
        <v>115736</v>
      </c>
      <c r="K140" s="33"/>
      <c r="L140" s="48"/>
    </row>
    <row r="141" spans="1:12" ht="15.75" x14ac:dyDescent="0.25">
      <c r="A141" s="1">
        <v>6600</v>
      </c>
      <c r="B141" s="24" t="s">
        <v>16</v>
      </c>
      <c r="C141" s="57"/>
      <c r="D141" s="30">
        <v>0</v>
      </c>
      <c r="E141" s="34"/>
      <c r="F141" s="30">
        <v>0</v>
      </c>
      <c r="G141" s="34"/>
      <c r="H141" s="30">
        <v>0</v>
      </c>
      <c r="I141" s="34"/>
      <c r="J141" s="32">
        <f>SUM(D141:H141)</f>
        <v>0</v>
      </c>
      <c r="K141" s="66"/>
      <c r="L141" s="48"/>
    </row>
    <row r="142" spans="1:12" ht="15.75" x14ac:dyDescent="0.25">
      <c r="A142" s="1"/>
      <c r="B142" s="11" t="s">
        <v>47</v>
      </c>
      <c r="C142" s="28"/>
      <c r="D142" s="49">
        <f>SUM(D137:D141)</f>
        <v>3166548.69</v>
      </c>
      <c r="E142" s="58"/>
      <c r="F142" s="49">
        <v>0</v>
      </c>
      <c r="G142" s="58"/>
      <c r="H142" s="49">
        <v>0</v>
      </c>
      <c r="I142" s="58"/>
      <c r="J142" s="49">
        <f>SUM(J137:J141)</f>
        <v>3166548.69</v>
      </c>
      <c r="K142" s="43"/>
      <c r="L142" s="48"/>
    </row>
    <row r="143" spans="1:12" ht="15.75" x14ac:dyDescent="0.25">
      <c r="A143" s="1"/>
      <c r="B143" s="10"/>
      <c r="C143" s="60"/>
      <c r="D143" s="60"/>
      <c r="E143" s="59"/>
      <c r="F143" s="60" t="s">
        <v>8</v>
      </c>
      <c r="G143" s="59"/>
      <c r="H143" s="60"/>
      <c r="I143" s="59"/>
      <c r="J143" s="10"/>
      <c r="K143" s="21"/>
      <c r="L143" s="48"/>
    </row>
    <row r="144" spans="1:12" ht="15.75" x14ac:dyDescent="0.25">
      <c r="A144" s="1"/>
      <c r="B144" s="44" t="s">
        <v>48</v>
      </c>
      <c r="C144" s="45"/>
      <c r="D144" s="45"/>
      <c r="E144" s="59"/>
      <c r="F144" s="45"/>
      <c r="G144" s="59"/>
      <c r="H144" s="45"/>
      <c r="I144" s="59"/>
      <c r="J144" s="10"/>
      <c r="K144" s="21"/>
      <c r="L144" s="48"/>
    </row>
    <row r="145" spans="1:12" ht="15.75" x14ac:dyDescent="0.25">
      <c r="A145" s="1">
        <v>6200</v>
      </c>
      <c r="B145" s="24" t="s">
        <v>49</v>
      </c>
      <c r="C145" s="67"/>
      <c r="D145" s="27">
        <v>250000</v>
      </c>
      <c r="E145" s="59"/>
      <c r="F145" s="27">
        <v>0</v>
      </c>
      <c r="G145" s="68"/>
      <c r="H145" s="27">
        <v>0</v>
      </c>
      <c r="I145" s="59"/>
      <c r="J145" s="27">
        <f>SUM(D145:H145)</f>
        <v>250000</v>
      </c>
      <c r="K145" s="33"/>
      <c r="L145" s="48"/>
    </row>
    <row r="146" spans="1:12" ht="15.75" x14ac:dyDescent="0.25">
      <c r="A146" s="1"/>
      <c r="B146" s="24" t="s">
        <v>77</v>
      </c>
      <c r="C146" s="67"/>
      <c r="D146" s="108">
        <v>0</v>
      </c>
      <c r="E146" s="59"/>
      <c r="F146" s="30">
        <v>119146090</v>
      </c>
      <c r="G146" s="34"/>
      <c r="H146" s="30">
        <v>0</v>
      </c>
      <c r="I146" s="34"/>
      <c r="J146" s="32">
        <f>SUM(D146:H146)</f>
        <v>119146090</v>
      </c>
      <c r="K146" s="33"/>
      <c r="L146" s="48"/>
    </row>
    <row r="147" spans="1:12" ht="15.75" x14ac:dyDescent="0.25">
      <c r="A147" s="1"/>
      <c r="B147" s="24" t="s">
        <v>78</v>
      </c>
      <c r="C147" s="67"/>
      <c r="D147" s="108">
        <v>0</v>
      </c>
      <c r="E147" s="59"/>
      <c r="F147" s="30">
        <v>45361278</v>
      </c>
      <c r="G147" s="34"/>
      <c r="H147" s="30">
        <v>0</v>
      </c>
      <c r="I147" s="34"/>
      <c r="J147" s="32">
        <f>SUM(D147:H147)</f>
        <v>45361278</v>
      </c>
      <c r="K147" s="33"/>
      <c r="L147" s="48"/>
    </row>
    <row r="148" spans="1:12" ht="15.75" x14ac:dyDescent="0.25">
      <c r="A148" s="1">
        <v>6600</v>
      </c>
      <c r="B148" s="24" t="s">
        <v>79</v>
      </c>
      <c r="C148" s="67"/>
      <c r="D148" s="30">
        <v>250000</v>
      </c>
      <c r="E148" s="59"/>
      <c r="F148" s="30">
        <v>50000</v>
      </c>
      <c r="G148" s="68"/>
      <c r="H148" s="30">
        <v>0</v>
      </c>
      <c r="I148" s="34"/>
      <c r="J148" s="32">
        <f>SUM(D148:H148)</f>
        <v>300000</v>
      </c>
      <c r="K148" s="33"/>
      <c r="L148" s="48"/>
    </row>
    <row r="149" spans="1:12" ht="15.75" x14ac:dyDescent="0.25">
      <c r="A149" s="1"/>
      <c r="B149" s="11" t="s">
        <v>50</v>
      </c>
      <c r="C149" s="61"/>
      <c r="D149" s="49">
        <f>SUM(D145:D148)</f>
        <v>500000</v>
      </c>
      <c r="E149" s="58"/>
      <c r="F149" s="49">
        <f>SUM(F145:F148)</f>
        <v>164557368</v>
      </c>
      <c r="G149" s="58"/>
      <c r="H149" s="49">
        <v>0</v>
      </c>
      <c r="I149" s="59"/>
      <c r="J149" s="49">
        <f>SUM(J145:J148)</f>
        <v>165057368</v>
      </c>
      <c r="K149" s="43"/>
      <c r="L149" s="48"/>
    </row>
    <row r="150" spans="1:12" ht="15.75" x14ac:dyDescent="0.25">
      <c r="A150" s="1"/>
      <c r="B150" s="11"/>
      <c r="C150" s="1"/>
      <c r="D150" s="1"/>
      <c r="E150" s="59"/>
      <c r="F150" s="1"/>
      <c r="G150" s="59"/>
      <c r="H150" s="1"/>
      <c r="I150" s="59"/>
      <c r="J150" s="1"/>
      <c r="L150" s="48"/>
    </row>
    <row r="151" spans="1:12" ht="15.75" hidden="1" x14ac:dyDescent="0.25">
      <c r="A151" s="1"/>
      <c r="B151" s="44" t="s">
        <v>51</v>
      </c>
      <c r="C151" s="45"/>
      <c r="D151" s="45"/>
      <c r="E151" s="59"/>
      <c r="F151" s="45"/>
      <c r="G151" s="59"/>
      <c r="H151" s="45"/>
      <c r="I151" s="59"/>
      <c r="J151" s="10"/>
      <c r="K151" s="21"/>
      <c r="L151" s="48"/>
    </row>
    <row r="152" spans="1:12" ht="15.75" hidden="1" x14ac:dyDescent="0.25">
      <c r="A152" s="1">
        <v>6100</v>
      </c>
      <c r="B152" s="24" t="s">
        <v>12</v>
      </c>
      <c r="C152" s="45"/>
      <c r="D152" s="27">
        <v>0</v>
      </c>
      <c r="E152" s="59"/>
      <c r="F152" s="27">
        <v>0</v>
      </c>
      <c r="G152" s="59"/>
      <c r="H152" s="27">
        <v>0</v>
      </c>
      <c r="I152" s="59"/>
      <c r="J152" s="27">
        <f>SUM(D152:H152)</f>
        <v>0</v>
      </c>
      <c r="K152" s="29"/>
      <c r="L152" s="48"/>
    </row>
    <row r="153" spans="1:12" ht="15.75" hidden="1" x14ac:dyDescent="0.25">
      <c r="A153" s="1">
        <v>6300</v>
      </c>
      <c r="B153" s="24" t="s">
        <v>14</v>
      </c>
      <c r="C153" s="27"/>
      <c r="D153" s="30">
        <v>0</v>
      </c>
      <c r="E153" s="34"/>
      <c r="F153" s="30">
        <v>0</v>
      </c>
      <c r="G153" s="34"/>
      <c r="H153" s="30">
        <v>0</v>
      </c>
      <c r="I153" s="34"/>
      <c r="J153" s="32">
        <f>SUM(D153:H153)</f>
        <v>0</v>
      </c>
      <c r="K153" s="33"/>
      <c r="L153" s="48"/>
    </row>
    <row r="154" spans="1:12" ht="15.75" hidden="1" x14ac:dyDescent="0.25">
      <c r="A154" s="1">
        <v>6600</v>
      </c>
      <c r="B154" s="24" t="s">
        <v>16</v>
      </c>
      <c r="C154" s="30"/>
      <c r="D154" s="57">
        <v>0</v>
      </c>
      <c r="E154" s="34"/>
      <c r="F154" s="57">
        <v>0</v>
      </c>
      <c r="G154" s="34"/>
      <c r="H154" s="57">
        <v>0</v>
      </c>
      <c r="I154" s="34"/>
      <c r="J154" s="32">
        <f>SUM(D154:H154)</f>
        <v>0</v>
      </c>
      <c r="K154" s="48"/>
      <c r="L154" s="48"/>
    </row>
    <row r="155" spans="1:12" ht="15.75" hidden="1" x14ac:dyDescent="0.25">
      <c r="A155" s="1"/>
      <c r="B155" s="11" t="s">
        <v>52</v>
      </c>
      <c r="C155" s="28"/>
      <c r="D155" s="49">
        <v>0</v>
      </c>
      <c r="E155" s="58"/>
      <c r="F155" s="49">
        <v>0</v>
      </c>
      <c r="G155" s="58"/>
      <c r="H155" s="49">
        <v>0</v>
      </c>
      <c r="I155" s="58"/>
      <c r="J155" s="49">
        <f>SUM(J152:J154)</f>
        <v>0</v>
      </c>
      <c r="K155" s="43"/>
      <c r="L155" s="48"/>
    </row>
    <row r="156" spans="1:12" ht="15.75" hidden="1" x14ac:dyDescent="0.25">
      <c r="A156" s="1"/>
      <c r="B156" s="11"/>
      <c r="C156" s="1"/>
      <c r="D156" s="1"/>
      <c r="E156" s="59"/>
      <c r="F156" s="1"/>
      <c r="G156" s="59"/>
      <c r="H156" s="1"/>
      <c r="I156" s="59"/>
      <c r="J156" s="11"/>
      <c r="K156" s="13"/>
      <c r="L156" s="48"/>
    </row>
    <row r="157" spans="1:12" ht="15.75" x14ac:dyDescent="0.25">
      <c r="A157" s="1"/>
      <c r="B157" s="44" t="s">
        <v>53</v>
      </c>
      <c r="C157" s="1"/>
      <c r="D157" s="27"/>
      <c r="E157" s="59"/>
      <c r="F157" s="27"/>
      <c r="G157" s="59"/>
      <c r="H157" s="27"/>
      <c r="I157" s="59"/>
      <c r="J157" s="11"/>
      <c r="K157" s="13"/>
      <c r="L157" s="48"/>
    </row>
    <row r="158" spans="1:12" ht="15.75" x14ac:dyDescent="0.25">
      <c r="A158" s="1">
        <v>6200</v>
      </c>
      <c r="B158" s="24" t="s">
        <v>13</v>
      </c>
      <c r="C158" s="1"/>
      <c r="D158" s="27">
        <v>35000</v>
      </c>
      <c r="E158" s="34"/>
      <c r="F158" s="27">
        <v>0</v>
      </c>
      <c r="G158" s="34"/>
      <c r="H158" s="27">
        <v>0</v>
      </c>
      <c r="I158" s="34"/>
      <c r="J158" s="27">
        <f>SUM(D158:H158)</f>
        <v>35000</v>
      </c>
      <c r="K158" s="29"/>
      <c r="L158" s="48"/>
    </row>
    <row r="159" spans="1:12" ht="15.75" x14ac:dyDescent="0.25">
      <c r="A159" s="1"/>
      <c r="B159" s="11" t="s">
        <v>54</v>
      </c>
      <c r="C159" s="1"/>
      <c r="D159" s="49">
        <f>SUM(D158)</f>
        <v>35000</v>
      </c>
      <c r="E159" s="58"/>
      <c r="F159" s="49">
        <v>0</v>
      </c>
      <c r="G159" s="58"/>
      <c r="H159" s="49">
        <v>0</v>
      </c>
      <c r="I159" s="58"/>
      <c r="J159" s="49">
        <f>SUM(J156:J158)</f>
        <v>35000</v>
      </c>
      <c r="K159" s="43"/>
      <c r="L159" s="48"/>
    </row>
    <row r="160" spans="1:12" ht="15.75" x14ac:dyDescent="0.25">
      <c r="A160" s="1"/>
      <c r="B160" s="11"/>
      <c r="C160" s="1"/>
      <c r="D160" s="1"/>
      <c r="E160" s="59"/>
      <c r="F160" s="1"/>
      <c r="G160" s="59"/>
      <c r="H160" s="1"/>
      <c r="I160" s="59"/>
      <c r="J160" s="11"/>
      <c r="K160" s="13"/>
      <c r="L160" s="48"/>
    </row>
    <row r="161" spans="1:12" ht="15.75" x14ac:dyDescent="0.25">
      <c r="A161" s="1"/>
      <c r="B161" s="44" t="s">
        <v>55</v>
      </c>
      <c r="C161" s="1"/>
      <c r="D161" s="27"/>
      <c r="E161" s="59"/>
      <c r="F161" s="27"/>
      <c r="G161" s="59"/>
      <c r="H161" s="27"/>
      <c r="I161" s="59"/>
      <c r="J161" s="11"/>
      <c r="K161" s="13"/>
      <c r="L161" s="48"/>
    </row>
    <row r="162" spans="1:12" ht="15.75" x14ac:dyDescent="0.25">
      <c r="A162" s="1">
        <v>6400</v>
      </c>
      <c r="B162" s="24" t="s">
        <v>15</v>
      </c>
      <c r="C162" s="1"/>
      <c r="D162" s="27">
        <v>55000</v>
      </c>
      <c r="E162" s="34"/>
      <c r="F162" s="27">
        <v>0</v>
      </c>
      <c r="G162" s="34"/>
      <c r="H162" s="27">
        <v>0</v>
      </c>
      <c r="I162" s="34"/>
      <c r="J162" s="27">
        <f>SUM(D162:H162)</f>
        <v>55000</v>
      </c>
      <c r="K162" s="29"/>
      <c r="L162" s="48"/>
    </row>
    <row r="163" spans="1:12" ht="15.75" x14ac:dyDescent="0.25">
      <c r="A163" s="1"/>
      <c r="B163" s="11" t="s">
        <v>56</v>
      </c>
      <c r="C163" s="1"/>
      <c r="D163" s="49">
        <f>SUM(D160:D162)</f>
        <v>55000</v>
      </c>
      <c r="E163" s="58"/>
      <c r="F163" s="49">
        <v>0</v>
      </c>
      <c r="G163" s="58"/>
      <c r="H163" s="49">
        <v>0</v>
      </c>
      <c r="I163" s="58"/>
      <c r="J163" s="49">
        <f>SUM(J160:J162)</f>
        <v>55000</v>
      </c>
      <c r="K163" s="43"/>
      <c r="L163" s="48"/>
    </row>
    <row r="164" spans="1:12" ht="15.75" x14ac:dyDescent="0.25">
      <c r="A164" s="1"/>
      <c r="B164" s="11"/>
      <c r="C164" s="1"/>
      <c r="D164" s="28"/>
      <c r="E164" s="58"/>
      <c r="F164" s="28"/>
      <c r="G164" s="58"/>
      <c r="H164" s="28"/>
      <c r="I164" s="58"/>
      <c r="J164" s="28"/>
      <c r="K164" s="43"/>
      <c r="L164" s="48"/>
    </row>
    <row r="165" spans="1:12" ht="15.75" x14ac:dyDescent="0.25">
      <c r="A165" s="1"/>
      <c r="B165" s="44" t="s">
        <v>57</v>
      </c>
      <c r="C165" s="45"/>
      <c r="D165" s="45"/>
      <c r="E165" s="59"/>
      <c r="F165" s="45"/>
      <c r="G165" s="59"/>
      <c r="H165" s="45"/>
      <c r="I165" s="59"/>
      <c r="J165" s="10"/>
      <c r="K165" s="21"/>
      <c r="L165" s="48"/>
    </row>
    <row r="166" spans="1:12" ht="15.75" x14ac:dyDescent="0.25">
      <c r="A166" s="1">
        <v>6200</v>
      </c>
      <c r="B166" s="24" t="s">
        <v>13</v>
      </c>
      <c r="C166" s="27"/>
      <c r="D166" s="27">
        <v>70000</v>
      </c>
      <c r="E166" s="58"/>
      <c r="F166" s="27">
        <v>0</v>
      </c>
      <c r="G166" s="58"/>
      <c r="H166" s="27">
        <v>0</v>
      </c>
      <c r="I166" s="58"/>
      <c r="J166" s="27">
        <f>SUM(D166:H166)</f>
        <v>70000</v>
      </c>
      <c r="K166" s="29"/>
      <c r="L166" s="48"/>
    </row>
    <row r="167" spans="1:12" ht="15.75" x14ac:dyDescent="0.25">
      <c r="A167" s="1"/>
      <c r="B167" s="11" t="s">
        <v>58</v>
      </c>
      <c r="C167" s="28"/>
      <c r="D167" s="69">
        <f>SUM(D166:D166)</f>
        <v>70000</v>
      </c>
      <c r="E167" s="58"/>
      <c r="F167" s="69">
        <v>0</v>
      </c>
      <c r="G167" s="58"/>
      <c r="H167" s="69">
        <v>0</v>
      </c>
      <c r="I167" s="58"/>
      <c r="J167" s="69">
        <f>SUM(J166:J166)</f>
        <v>70000</v>
      </c>
      <c r="K167" s="43"/>
      <c r="L167" s="48"/>
    </row>
    <row r="168" spans="1:12" ht="15.75" x14ac:dyDescent="0.25">
      <c r="A168" s="1"/>
      <c r="B168" s="11"/>
      <c r="C168" s="61"/>
      <c r="D168" s="61"/>
      <c r="E168" s="59"/>
      <c r="F168" s="61"/>
      <c r="G168" s="59"/>
      <c r="H168" s="61"/>
      <c r="I168" s="59"/>
      <c r="J168" s="31"/>
      <c r="K168" s="70"/>
      <c r="L168" s="48"/>
    </row>
    <row r="169" spans="1:12" ht="15.75" x14ac:dyDescent="0.25">
      <c r="A169" s="1"/>
      <c r="B169" s="44" t="s">
        <v>59</v>
      </c>
      <c r="C169" s="61"/>
      <c r="D169" s="61"/>
      <c r="E169" s="59"/>
      <c r="F169" s="61"/>
      <c r="G169" s="59"/>
      <c r="H169" s="61"/>
      <c r="I169" s="59"/>
      <c r="J169" s="31"/>
      <c r="K169" s="70"/>
      <c r="L169" s="48"/>
    </row>
    <row r="170" spans="1:12" ht="15.75" x14ac:dyDescent="0.25">
      <c r="A170" s="1">
        <v>6200</v>
      </c>
      <c r="B170" s="24" t="s">
        <v>13</v>
      </c>
      <c r="C170" s="28"/>
      <c r="D170" s="27">
        <v>5450000</v>
      </c>
      <c r="E170" s="58"/>
      <c r="F170" s="27">
        <v>0</v>
      </c>
      <c r="G170" s="58"/>
      <c r="H170" s="27">
        <v>0</v>
      </c>
      <c r="I170" s="58"/>
      <c r="J170" s="27">
        <f>SUM(D170:H170)</f>
        <v>5450000</v>
      </c>
      <c r="K170" s="29"/>
      <c r="L170" s="48"/>
    </row>
    <row r="171" spans="1:12" ht="15.75" x14ac:dyDescent="0.25">
      <c r="A171" s="1"/>
      <c r="B171" s="11" t="s">
        <v>60</v>
      </c>
      <c r="C171" s="28"/>
      <c r="D171" s="69">
        <f>SUM(D170)</f>
        <v>5450000</v>
      </c>
      <c r="E171" s="71"/>
      <c r="F171" s="69">
        <v>0</v>
      </c>
      <c r="G171" s="71"/>
      <c r="H171" s="69">
        <v>0</v>
      </c>
      <c r="I171" s="71"/>
      <c r="J171" s="69">
        <f>SUM(J170)</f>
        <v>5450000</v>
      </c>
      <c r="K171" s="43"/>
      <c r="L171" s="48"/>
    </row>
    <row r="172" spans="1:12" ht="15.75" x14ac:dyDescent="0.25">
      <c r="A172" s="1"/>
      <c r="B172" s="11"/>
      <c r="C172" s="11"/>
      <c r="D172" s="11"/>
      <c r="E172" s="59"/>
      <c r="F172" s="11"/>
      <c r="G172" s="59"/>
      <c r="H172" s="11"/>
      <c r="I172" s="59"/>
      <c r="J172" s="11"/>
      <c r="K172" s="13"/>
      <c r="L172" s="48"/>
    </row>
    <row r="173" spans="1:12" ht="15.75" x14ac:dyDescent="0.25">
      <c r="A173" s="1"/>
      <c r="B173" s="39" t="s">
        <v>61</v>
      </c>
      <c r="C173" s="72"/>
      <c r="D173" s="72">
        <f>+D22+D30+D38+D46+D54+D62+D78+D86+D102+D110+D118+D126+D134+D142+D149+D167+D70+D155+D171+D163+D159+D94+1</f>
        <v>544220351.25</v>
      </c>
      <c r="E173" s="72"/>
      <c r="F173" s="72">
        <f>+F22+F30+F38+F46+F54+F62+F78+F86+F102+F110+F118+F126+F134+F142+F149+F167+F70+F155+F171+F163+F159+F94</f>
        <v>164557368</v>
      </c>
      <c r="G173" s="72"/>
      <c r="H173" s="72">
        <f>+H22+H30+H38+H46+H54+H62+H78+H86+H102+H110+H118+H126+H134+H142+H149+H167+H70+H155+H171+H163+H159+H94</f>
        <v>29448498</v>
      </c>
      <c r="I173" s="72"/>
      <c r="J173" s="72">
        <f>+J22+J30+J38+J46+J54+J62+J78+J86+J102+J110+J118+J126+J134+J142+J149+J167+J70+J155+J171+J163+J159+J94</f>
        <v>738226215.24999988</v>
      </c>
      <c r="K173" s="73"/>
      <c r="L173" s="48"/>
    </row>
    <row r="174" spans="1:12" ht="15.75" x14ac:dyDescent="0.25">
      <c r="A174" s="1"/>
      <c r="B174" s="11"/>
      <c r="C174" s="74"/>
      <c r="D174" s="74"/>
      <c r="E174" s="59"/>
      <c r="F174" s="74"/>
      <c r="G174" s="59"/>
      <c r="H174" s="74"/>
      <c r="I174" s="59"/>
      <c r="J174" s="74"/>
      <c r="K174" s="75"/>
      <c r="L174" s="48"/>
    </row>
    <row r="175" spans="1:12" ht="15.75" x14ac:dyDescent="0.25">
      <c r="A175" s="1"/>
      <c r="B175" s="44" t="s">
        <v>62</v>
      </c>
      <c r="C175" s="10"/>
      <c r="D175" s="10"/>
      <c r="E175" s="59"/>
      <c r="F175" s="10"/>
      <c r="G175" s="59"/>
      <c r="H175" s="10"/>
      <c r="I175" s="59"/>
      <c r="J175" s="10"/>
      <c r="K175" s="21"/>
      <c r="L175" s="48"/>
    </row>
    <row r="176" spans="1:12" ht="15.75" x14ac:dyDescent="0.25">
      <c r="A176" s="1">
        <v>6200</v>
      </c>
      <c r="B176" s="24" t="s">
        <v>63</v>
      </c>
      <c r="C176" s="27"/>
      <c r="D176" s="27">
        <v>155589980</v>
      </c>
      <c r="E176" s="59"/>
      <c r="F176" s="27">
        <v>0</v>
      </c>
      <c r="G176" s="59"/>
      <c r="H176" s="27">
        <v>0</v>
      </c>
      <c r="I176" s="58"/>
      <c r="J176" s="27">
        <f>SUM(D176:H176)</f>
        <v>155589980</v>
      </c>
      <c r="K176" s="47"/>
      <c r="L176" s="48"/>
    </row>
    <row r="177" spans="1:12" ht="15.75" x14ac:dyDescent="0.25">
      <c r="A177" s="1"/>
      <c r="B177" s="36"/>
      <c r="C177" s="27"/>
      <c r="D177" s="27"/>
      <c r="E177" s="58"/>
      <c r="F177" s="27"/>
      <c r="G177" s="58"/>
      <c r="H177" s="27"/>
      <c r="I177" s="58"/>
      <c r="J177" s="46"/>
      <c r="K177" s="47"/>
      <c r="L177" s="48"/>
    </row>
    <row r="178" spans="1:12" ht="15.75" x14ac:dyDescent="0.25">
      <c r="A178" s="1"/>
      <c r="B178" s="39" t="s">
        <v>64</v>
      </c>
      <c r="C178" s="76"/>
      <c r="D178" s="72">
        <f>+D173+SUM(D176:D177)+1</f>
        <v>699810332.25</v>
      </c>
      <c r="E178" s="72"/>
      <c r="F178" s="72">
        <f>+F173+SUM(F176:F177)</f>
        <v>164557368</v>
      </c>
      <c r="G178" s="77"/>
      <c r="H178" s="72">
        <f>+H173+SUM(H176:H177)</f>
        <v>29448498</v>
      </c>
      <c r="I178" s="77"/>
      <c r="J178" s="78">
        <f>+J173+SUM(J176:J177)+2</f>
        <v>893816197.24999988</v>
      </c>
      <c r="K178" s="73"/>
      <c r="L178" s="48"/>
    </row>
    <row r="179" spans="1:12" ht="15.75" x14ac:dyDescent="0.25">
      <c r="A179" s="1"/>
      <c r="B179" s="79"/>
      <c r="C179" s="79"/>
      <c r="D179" s="79"/>
      <c r="E179" s="59"/>
      <c r="F179" s="79"/>
      <c r="G179" s="59"/>
      <c r="H179" s="79"/>
      <c r="I179" s="59"/>
      <c r="J179" s="80"/>
      <c r="K179" s="81"/>
      <c r="L179" s="48"/>
    </row>
    <row r="180" spans="1:12" ht="15.75" x14ac:dyDescent="0.25">
      <c r="A180" s="1"/>
      <c r="B180" s="82" t="s">
        <v>65</v>
      </c>
      <c r="C180" s="79"/>
      <c r="D180" s="79"/>
      <c r="E180" s="59"/>
      <c r="F180" s="79"/>
      <c r="G180" s="59"/>
      <c r="H180" s="79"/>
      <c r="I180" s="59"/>
      <c r="J180" s="80"/>
      <c r="K180" s="81"/>
      <c r="L180" s="48"/>
    </row>
    <row r="181" spans="1:12" ht="15.75" x14ac:dyDescent="0.25">
      <c r="A181" s="1"/>
      <c r="B181" s="79" t="s">
        <v>66</v>
      </c>
      <c r="C181" s="27"/>
      <c r="D181" s="27">
        <v>0</v>
      </c>
      <c r="E181" s="58"/>
      <c r="F181" s="27">
        <v>0</v>
      </c>
      <c r="G181" s="58"/>
      <c r="H181" s="27">
        <v>0</v>
      </c>
      <c r="I181" s="58"/>
      <c r="J181" s="46">
        <f>SUM(D181:H181)</f>
        <v>0</v>
      </c>
      <c r="K181" s="47"/>
      <c r="L181" s="48"/>
    </row>
    <row r="182" spans="1:12" ht="15.75" x14ac:dyDescent="0.25">
      <c r="A182" s="1"/>
      <c r="B182" s="79" t="s">
        <v>67</v>
      </c>
      <c r="C182" s="27"/>
      <c r="D182" s="30">
        <v>1100000</v>
      </c>
      <c r="E182" s="58"/>
      <c r="F182" s="30">
        <v>0</v>
      </c>
      <c r="G182" s="58"/>
      <c r="H182" s="30">
        <v>0</v>
      </c>
      <c r="I182" s="58"/>
      <c r="J182" s="32">
        <f>SUM(D182:H182)</f>
        <v>1100000</v>
      </c>
      <c r="K182" s="56"/>
      <c r="L182" s="48"/>
    </row>
    <row r="183" spans="1:12" ht="15.75" x14ac:dyDescent="0.25">
      <c r="A183" s="1"/>
      <c r="B183" s="79" t="s">
        <v>68</v>
      </c>
      <c r="C183" s="31"/>
      <c r="D183" s="83">
        <v>-867259</v>
      </c>
      <c r="E183" s="34"/>
      <c r="F183" s="83">
        <v>0</v>
      </c>
      <c r="G183" s="34"/>
      <c r="H183" s="83">
        <v>0</v>
      </c>
      <c r="I183" s="34"/>
      <c r="J183" s="83">
        <f>SUM(D183:H183)</f>
        <v>-867259</v>
      </c>
      <c r="K183" s="35"/>
      <c r="L183" s="48"/>
    </row>
    <row r="184" spans="1:12" ht="15.75" x14ac:dyDescent="0.25">
      <c r="A184" s="1"/>
      <c r="B184" s="79"/>
      <c r="C184" s="30"/>
      <c r="D184" s="30"/>
      <c r="E184" s="59"/>
      <c r="F184" s="30"/>
      <c r="G184" s="59"/>
      <c r="H184" s="30"/>
      <c r="I184" s="59"/>
      <c r="J184" s="34"/>
      <c r="K184" s="35"/>
      <c r="L184" s="48"/>
    </row>
    <row r="185" spans="1:12" ht="15.75" x14ac:dyDescent="0.25">
      <c r="A185" s="1"/>
      <c r="B185" s="82" t="s">
        <v>69</v>
      </c>
      <c r="C185" s="27"/>
      <c r="D185" s="84">
        <f>SUM(D181:D183)</f>
        <v>232741</v>
      </c>
      <c r="E185" s="58"/>
      <c r="F185" s="84">
        <f>SUM(F181:F183)</f>
        <v>0</v>
      </c>
      <c r="G185" s="58"/>
      <c r="H185" s="84">
        <f>SUM(H181:H183)</f>
        <v>0</v>
      </c>
      <c r="I185" s="58"/>
      <c r="J185" s="84">
        <f>SUM(J181:J183)</f>
        <v>232741</v>
      </c>
      <c r="K185" s="43"/>
      <c r="L185" s="48"/>
    </row>
    <row r="186" spans="1:12" ht="15.75" x14ac:dyDescent="0.25">
      <c r="A186" s="1"/>
      <c r="B186" s="1"/>
      <c r="C186" s="10"/>
      <c r="D186" s="85"/>
      <c r="E186" s="59"/>
      <c r="F186" s="85"/>
      <c r="G186" s="59"/>
      <c r="H186" s="85"/>
      <c r="I186" s="59"/>
      <c r="J186" s="52"/>
      <c r="K186" s="53"/>
      <c r="L186" s="48"/>
    </row>
    <row r="187" spans="1:12" ht="15.75" x14ac:dyDescent="0.25">
      <c r="A187" s="1"/>
      <c r="B187" s="36" t="s">
        <v>70</v>
      </c>
      <c r="C187" s="10"/>
      <c r="D187" s="86"/>
      <c r="E187" s="59"/>
      <c r="F187" s="86"/>
      <c r="G187" s="59"/>
      <c r="H187" s="86"/>
      <c r="I187" s="59"/>
      <c r="J187" s="87"/>
      <c r="K187" s="88"/>
      <c r="L187" s="48"/>
    </row>
    <row r="188" spans="1:12" ht="16.5" thickBot="1" x14ac:dyDescent="0.3">
      <c r="A188" s="1"/>
      <c r="B188" s="36" t="s">
        <v>71</v>
      </c>
      <c r="C188" s="89"/>
      <c r="D188" s="90">
        <f>+D14-D178+D185+1</f>
        <v>-35000000.25</v>
      </c>
      <c r="E188" s="58"/>
      <c r="F188" s="90">
        <f>+F14-F178+F185</f>
        <v>0</v>
      </c>
      <c r="G188" s="58"/>
      <c r="H188" s="90">
        <f>+H14-H178+H185</f>
        <v>0</v>
      </c>
      <c r="I188" s="58"/>
      <c r="J188" s="90">
        <f>+J14-J178+J185</f>
        <v>-35000000.249999881</v>
      </c>
      <c r="K188" s="73"/>
      <c r="L188" s="48"/>
    </row>
    <row r="189" spans="1:12" ht="16.5" thickTop="1" x14ac:dyDescent="0.25">
      <c r="A189" s="1"/>
      <c r="B189" s="1"/>
      <c r="C189" s="10"/>
      <c r="D189" s="10"/>
      <c r="E189" s="59"/>
      <c r="F189" s="10"/>
      <c r="G189" s="59"/>
      <c r="H189" s="10"/>
      <c r="I189" s="59"/>
      <c r="J189" s="52"/>
      <c r="K189" s="53"/>
      <c r="L189" s="48"/>
    </row>
    <row r="190" spans="1:12" ht="15.75" x14ac:dyDescent="0.25">
      <c r="A190" s="1"/>
      <c r="B190" s="36" t="s">
        <v>72</v>
      </c>
      <c r="C190" s="27"/>
      <c r="D190" s="27">
        <v>260394246</v>
      </c>
      <c r="E190" s="27"/>
      <c r="F190" s="27">
        <v>31829397</v>
      </c>
      <c r="G190" s="58"/>
      <c r="H190" s="27">
        <v>14667421</v>
      </c>
      <c r="I190" s="59"/>
      <c r="J190" s="95">
        <f>SUM(D190:H190)</f>
        <v>306891064</v>
      </c>
      <c r="K190" s="91"/>
      <c r="L190" s="48"/>
    </row>
    <row r="191" spans="1:12" ht="15.75" x14ac:dyDescent="0.25">
      <c r="A191" s="1"/>
      <c r="B191" s="36"/>
      <c r="C191" s="27"/>
      <c r="D191" s="27"/>
      <c r="E191" s="58"/>
      <c r="F191" s="27"/>
      <c r="G191" s="58"/>
      <c r="H191" s="27"/>
      <c r="I191" s="59"/>
      <c r="J191" s="93"/>
      <c r="K191" s="94"/>
      <c r="L191" s="48"/>
    </row>
    <row r="192" spans="1:12" ht="16.5" thickBot="1" x14ac:dyDescent="0.3">
      <c r="A192" s="1"/>
      <c r="B192" s="36" t="s">
        <v>73</v>
      </c>
      <c r="C192" s="27"/>
      <c r="D192" s="95">
        <f>+D190+D188</f>
        <v>225394245.75</v>
      </c>
      <c r="E192" s="58"/>
      <c r="F192" s="107">
        <f>+F190+F188</f>
        <v>31829397</v>
      </c>
      <c r="G192" s="58"/>
      <c r="H192" s="95">
        <f>+H190+H188</f>
        <v>14667421</v>
      </c>
      <c r="I192" s="59"/>
      <c r="J192" s="107">
        <f>SUM(D192:H192)</f>
        <v>271891063.75</v>
      </c>
      <c r="K192" s="94"/>
      <c r="L192" s="48"/>
    </row>
    <row r="193" spans="1:27" ht="30.4" customHeight="1" thickTop="1" x14ac:dyDescent="0.25">
      <c r="B193" s="21"/>
      <c r="C193" s="96"/>
      <c r="D193" s="97"/>
      <c r="F193" s="96"/>
      <c r="H193" s="99"/>
      <c r="J193" s="94"/>
      <c r="K193" s="94"/>
      <c r="L193" s="48"/>
    </row>
    <row r="194" spans="1:27" ht="30.4" customHeight="1" x14ac:dyDescent="0.25">
      <c r="C194" s="100"/>
      <c r="D194" s="101"/>
      <c r="F194" s="100"/>
      <c r="H194" s="100"/>
      <c r="J194" s="100"/>
      <c r="K194" s="100"/>
      <c r="L194" s="48"/>
    </row>
    <row r="195" spans="1:27" ht="30.4" customHeight="1" x14ac:dyDescent="0.25">
      <c r="D195" s="102"/>
      <c r="F195" s="92"/>
      <c r="H195" s="48"/>
      <c r="L195" s="103"/>
    </row>
    <row r="196" spans="1:27" ht="30.4" customHeight="1" x14ac:dyDescent="0.25">
      <c r="H196" s="105"/>
    </row>
    <row r="197" spans="1:27" s="3" customFormat="1" ht="30.4" customHeight="1" x14ac:dyDescent="0.25">
      <c r="A197" s="4"/>
      <c r="B197" s="4"/>
      <c r="C197" s="4"/>
      <c r="D197" s="104"/>
      <c r="E197" s="98"/>
      <c r="F197" s="92"/>
      <c r="G197" s="98"/>
      <c r="H197" s="105"/>
      <c r="I197" s="98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s="3" customFormat="1" ht="30.4" customHeight="1" x14ac:dyDescent="0.25">
      <c r="A198" s="4"/>
      <c r="B198" s="4"/>
      <c r="C198" s="4"/>
      <c r="D198" s="106"/>
      <c r="E198" s="98"/>
      <c r="F198" s="4"/>
      <c r="G198" s="98"/>
      <c r="H198" s="105"/>
      <c r="I198" s="98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s="3" customFormat="1" ht="30.4" customHeight="1" x14ac:dyDescent="0.25">
      <c r="A199" s="4"/>
      <c r="B199" s="4"/>
      <c r="C199" s="4"/>
      <c r="D199" s="104"/>
      <c r="E199" s="98"/>
      <c r="F199" s="4"/>
      <c r="G199" s="98"/>
      <c r="H199" s="4"/>
      <c r="I199" s="98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s="3" customFormat="1" ht="30.4" customHeight="1" x14ac:dyDescent="0.25">
      <c r="A200" s="4"/>
      <c r="B200" s="4"/>
      <c r="C200" s="4"/>
      <c r="D200" s="104"/>
      <c r="E200" s="98"/>
      <c r="F200" s="4"/>
      <c r="G200" s="98"/>
      <c r="H200" s="4"/>
      <c r="I200" s="98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s="3" customFormat="1" ht="30.4" customHeight="1" x14ac:dyDescent="0.25">
      <c r="A201" s="4"/>
      <c r="B201" s="4"/>
      <c r="C201" s="4"/>
      <c r="D201" s="104"/>
      <c r="E201" s="98"/>
      <c r="F201" s="4"/>
      <c r="G201" s="98"/>
      <c r="H201" s="4"/>
      <c r="I201" s="98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s="3" customFormat="1" ht="30.4" customHeight="1" x14ac:dyDescent="0.25">
      <c r="A202" s="4"/>
      <c r="B202" s="4"/>
      <c r="C202" s="4"/>
      <c r="D202" s="104"/>
      <c r="E202" s="98"/>
      <c r="F202" s="4"/>
      <c r="G202" s="98"/>
      <c r="H202" s="4"/>
      <c r="I202" s="98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s="3" customFormat="1" ht="30.4" customHeight="1" x14ac:dyDescent="0.25">
      <c r="A203" s="4"/>
      <c r="B203" s="4"/>
      <c r="C203" s="4"/>
      <c r="D203" s="104"/>
      <c r="E203" s="98"/>
      <c r="F203" s="4"/>
      <c r="G203" s="98"/>
      <c r="H203" s="4"/>
      <c r="I203" s="98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</sheetData>
  <mergeCells count="3">
    <mergeCell ref="B1:J1"/>
    <mergeCell ref="B2:J2"/>
    <mergeCell ref="B3:J3"/>
  </mergeCells>
  <pageMargins left="0.25" right="0.25" top="0.63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Combined </vt:lpstr>
      <vt:lpstr>'Combined '!Print_Titles</vt:lpstr>
    </vt:vector>
  </TitlesOfParts>
  <Company>Plano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Sherra McGaha</dc:creator>
  <cp:lastModifiedBy>Ashley Westbrook</cp:lastModifiedBy>
  <cp:lastPrinted>2023-09-05T19:21:14Z</cp:lastPrinted>
  <dcterms:created xsi:type="dcterms:W3CDTF">2023-08-30T21:27:50Z</dcterms:created>
  <dcterms:modified xsi:type="dcterms:W3CDTF">2024-09-10T18:50:25Z</dcterms:modified>
</cp:coreProperties>
</file>